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Simulador de perda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5" i="2"/>
  <c r="D126"/>
  <c r="D127"/>
  <c r="D128"/>
  <c r="D129"/>
  <c r="D130"/>
  <c r="D131"/>
  <c r="D132"/>
  <c r="D133"/>
  <c r="D134"/>
  <c r="D135"/>
  <c r="I16"/>
  <c r="I17" l="1"/>
  <c r="U17" s="1"/>
  <c r="M16"/>
  <c r="U16"/>
  <c r="M17" l="1"/>
  <c r="I18"/>
  <c r="I19" s="1"/>
  <c r="M18" l="1"/>
  <c r="U18"/>
  <c r="I20"/>
  <c r="M19"/>
  <c r="U19"/>
  <c r="I21" l="1"/>
  <c r="U20"/>
  <c r="M20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R20" s="1"/>
  <c r="S20" s="1"/>
  <c r="D19"/>
  <c r="D18"/>
  <c r="D17"/>
  <c r="D16"/>
  <c r="R16" l="1"/>
  <c r="S16" s="1"/>
  <c r="J16"/>
  <c r="R17"/>
  <c r="J17"/>
  <c r="J20"/>
  <c r="K20" s="1"/>
  <c r="Z20" s="1"/>
  <c r="J19"/>
  <c r="R19"/>
  <c r="J18"/>
  <c r="R18"/>
  <c r="T20"/>
  <c r="V20" s="1"/>
  <c r="I22"/>
  <c r="U21"/>
  <c r="R21"/>
  <c r="S21" s="1"/>
  <c r="J21"/>
  <c r="K21" s="1"/>
  <c r="M21"/>
  <c r="Z21" l="1"/>
  <c r="X20"/>
  <c r="Y20" s="1"/>
  <c r="W20"/>
  <c r="L19"/>
  <c r="N19" s="1"/>
  <c r="K19"/>
  <c r="L16"/>
  <c r="N16" s="1"/>
  <c r="K16"/>
  <c r="Z16" s="1"/>
  <c r="T18"/>
  <c r="V18" s="1"/>
  <c r="S18"/>
  <c r="L18"/>
  <c r="N18" s="1"/>
  <c r="K18"/>
  <c r="L17"/>
  <c r="N17" s="1"/>
  <c r="K17"/>
  <c r="L20"/>
  <c r="N20" s="1"/>
  <c r="T19"/>
  <c r="V19" s="1"/>
  <c r="S19"/>
  <c r="T17"/>
  <c r="V17" s="1"/>
  <c r="S17"/>
  <c r="T16"/>
  <c r="V16" s="1"/>
  <c r="I23"/>
  <c r="U22"/>
  <c r="R22"/>
  <c r="S22" s="1"/>
  <c r="J22"/>
  <c r="K22" s="1"/>
  <c r="M22"/>
  <c r="L21"/>
  <c r="N21" s="1"/>
  <c r="T21"/>
  <c r="V21" s="1"/>
  <c r="Z17" l="1"/>
  <c r="Z19"/>
  <c r="X16"/>
  <c r="Y16" s="1"/>
  <c r="W16"/>
  <c r="X19"/>
  <c r="Y19" s="1"/>
  <c r="W19"/>
  <c r="X18"/>
  <c r="Y18" s="1"/>
  <c r="W18"/>
  <c r="P19"/>
  <c r="Q19" s="1"/>
  <c r="O19"/>
  <c r="X21"/>
  <c r="Y21" s="1"/>
  <c r="W21"/>
  <c r="Z22"/>
  <c r="P20"/>
  <c r="Q20" s="1"/>
  <c r="O20"/>
  <c r="AA20" s="1"/>
  <c r="AB20" s="1"/>
  <c r="P18"/>
  <c r="Q18" s="1"/>
  <c r="O18"/>
  <c r="P21"/>
  <c r="Q21" s="1"/>
  <c r="O21"/>
  <c r="X17"/>
  <c r="Y17" s="1"/>
  <c r="W17"/>
  <c r="P16"/>
  <c r="Q16" s="1"/>
  <c r="O16"/>
  <c r="P17"/>
  <c r="Q17" s="1"/>
  <c r="O17"/>
  <c r="Z18"/>
  <c r="T22"/>
  <c r="V22" s="1"/>
  <c r="I24"/>
  <c r="U23"/>
  <c r="R23"/>
  <c r="S23" s="1"/>
  <c r="J23"/>
  <c r="K23" s="1"/>
  <c r="M23"/>
  <c r="L22"/>
  <c r="N22" s="1"/>
  <c r="X22" l="1"/>
  <c r="Y22" s="1"/>
  <c r="W22"/>
  <c r="AA21"/>
  <c r="AB21" s="1"/>
  <c r="AA18"/>
  <c r="AB18" s="1"/>
  <c r="AA16"/>
  <c r="Z23"/>
  <c r="P22"/>
  <c r="Q22" s="1"/>
  <c r="O22"/>
  <c r="AA17"/>
  <c r="AB17" s="1"/>
  <c r="AA19"/>
  <c r="AB19" s="1"/>
  <c r="L23"/>
  <c r="N23" s="1"/>
  <c r="T23"/>
  <c r="V23" s="1"/>
  <c r="I25"/>
  <c r="M24"/>
  <c r="U24"/>
  <c r="R24"/>
  <c r="S24" s="1"/>
  <c r="J24"/>
  <c r="K24" s="1"/>
  <c r="AA22" l="1"/>
  <c r="AB22" s="1"/>
  <c r="AB16"/>
  <c r="P23"/>
  <c r="Q23" s="1"/>
  <c r="O23"/>
  <c r="Z24"/>
  <c r="X23"/>
  <c r="Y23" s="1"/>
  <c r="W23"/>
  <c r="L24"/>
  <c r="N24" s="1"/>
  <c r="I26"/>
  <c r="U25"/>
  <c r="R25"/>
  <c r="S25" s="1"/>
  <c r="J25"/>
  <c r="K25" s="1"/>
  <c r="M25"/>
  <c r="T24"/>
  <c r="V24" s="1"/>
  <c r="P24" l="1"/>
  <c r="Q24" s="1"/>
  <c r="O24"/>
  <c r="Z25"/>
  <c r="AA23"/>
  <c r="X24"/>
  <c r="Y24" s="1"/>
  <c r="W24"/>
  <c r="I27"/>
  <c r="U26"/>
  <c r="R26"/>
  <c r="S26" s="1"/>
  <c r="M26"/>
  <c r="J26"/>
  <c r="K26" s="1"/>
  <c r="L25"/>
  <c r="N25" s="1"/>
  <c r="T25"/>
  <c r="V25" s="1"/>
  <c r="AA24" l="1"/>
  <c r="AB24" s="1"/>
  <c r="AB23"/>
  <c r="X25"/>
  <c r="Y25" s="1"/>
  <c r="W25"/>
  <c r="P25"/>
  <c r="Q25" s="1"/>
  <c r="O25"/>
  <c r="Z26"/>
  <c r="T26"/>
  <c r="V26" s="1"/>
  <c r="L26"/>
  <c r="N26" s="1"/>
  <c r="I28"/>
  <c r="J27"/>
  <c r="K27" s="1"/>
  <c r="M27"/>
  <c r="U27"/>
  <c r="R27"/>
  <c r="S27" s="1"/>
  <c r="AA25" l="1"/>
  <c r="P26"/>
  <c r="Q26" s="1"/>
  <c r="O26"/>
  <c r="X26"/>
  <c r="Y26" s="1"/>
  <c r="W26"/>
  <c r="Z27"/>
  <c r="F6" s="1"/>
  <c r="L27"/>
  <c r="N27" s="1"/>
  <c r="T27"/>
  <c r="V27" s="1"/>
  <c r="I29"/>
  <c r="U28"/>
  <c r="R28"/>
  <c r="S28" s="1"/>
  <c r="J28"/>
  <c r="K28" s="1"/>
  <c r="M28"/>
  <c r="AB25" l="1"/>
  <c r="X27"/>
  <c r="Y27" s="1"/>
  <c r="W27"/>
  <c r="Z28"/>
  <c r="P27"/>
  <c r="Q27" s="1"/>
  <c r="O27"/>
  <c r="AA26"/>
  <c r="T28"/>
  <c r="V28" s="1"/>
  <c r="I30"/>
  <c r="U29"/>
  <c r="R29"/>
  <c r="S29" s="1"/>
  <c r="J29"/>
  <c r="K29" s="1"/>
  <c r="M29"/>
  <c r="L28"/>
  <c r="N28" s="1"/>
  <c r="AA27" l="1"/>
  <c r="AB27" s="1"/>
  <c r="Z29"/>
  <c r="AB26"/>
  <c r="P28"/>
  <c r="Q28" s="1"/>
  <c r="O28"/>
  <c r="X28"/>
  <c r="Y28" s="1"/>
  <c r="W28"/>
  <c r="I31"/>
  <c r="U30"/>
  <c r="R30"/>
  <c r="S30" s="1"/>
  <c r="M30"/>
  <c r="J30"/>
  <c r="K30" s="1"/>
  <c r="L29"/>
  <c r="N29" s="1"/>
  <c r="T29"/>
  <c r="V29" s="1"/>
  <c r="G6" l="1"/>
  <c r="H6"/>
  <c r="Z30"/>
  <c r="P29"/>
  <c r="Q29" s="1"/>
  <c r="O29"/>
  <c r="X29"/>
  <c r="Y29" s="1"/>
  <c r="W29"/>
  <c r="AA28"/>
  <c r="T30"/>
  <c r="V30" s="1"/>
  <c r="L30"/>
  <c r="N30" s="1"/>
  <c r="I32"/>
  <c r="U31"/>
  <c r="M31"/>
  <c r="R31"/>
  <c r="S31" s="1"/>
  <c r="J31"/>
  <c r="K31" s="1"/>
  <c r="Z31" l="1"/>
  <c r="AA29"/>
  <c r="AB29" s="1"/>
  <c r="AB28"/>
  <c r="P30"/>
  <c r="Q30" s="1"/>
  <c r="O30"/>
  <c r="X30"/>
  <c r="Y30" s="1"/>
  <c r="W30"/>
  <c r="L31"/>
  <c r="N31" s="1"/>
  <c r="I33"/>
  <c r="M32"/>
  <c r="U32"/>
  <c r="J32"/>
  <c r="R32"/>
  <c r="T31"/>
  <c r="V31" s="1"/>
  <c r="AA30" l="1"/>
  <c r="AB30" s="1"/>
  <c r="X31"/>
  <c r="Y31" s="1"/>
  <c r="W31"/>
  <c r="T32"/>
  <c r="V32" s="1"/>
  <c r="S32"/>
  <c r="L32"/>
  <c r="N32" s="1"/>
  <c r="K32"/>
  <c r="P31"/>
  <c r="Q31" s="1"/>
  <c r="O31"/>
  <c r="I34"/>
  <c r="R33"/>
  <c r="J33"/>
  <c r="M33"/>
  <c r="U33"/>
  <c r="X32" l="1"/>
  <c r="Y32" s="1"/>
  <c r="W32"/>
  <c r="T33"/>
  <c r="S33"/>
  <c r="Z32"/>
  <c r="AA31"/>
  <c r="AB31" s="1"/>
  <c r="P32"/>
  <c r="Q32" s="1"/>
  <c r="O32"/>
  <c r="L33"/>
  <c r="N33" s="1"/>
  <c r="K33"/>
  <c r="V33"/>
  <c r="I35"/>
  <c r="J34"/>
  <c r="K34" s="1"/>
  <c r="R34"/>
  <c r="S34" s="1"/>
  <c r="M34"/>
  <c r="U34"/>
  <c r="Z33" l="1"/>
  <c r="Z34"/>
  <c r="X33"/>
  <c r="Y33" s="1"/>
  <c r="W33"/>
  <c r="P33"/>
  <c r="Q33" s="1"/>
  <c r="O33"/>
  <c r="AA32"/>
  <c r="AB32" s="1"/>
  <c r="T34"/>
  <c r="V34" s="1"/>
  <c r="L34"/>
  <c r="N34" s="1"/>
  <c r="I36"/>
  <c r="U35"/>
  <c r="M35"/>
  <c r="R35"/>
  <c r="J35"/>
  <c r="P34" l="1"/>
  <c r="Q34" s="1"/>
  <c r="O34"/>
  <c r="T35"/>
  <c r="V35" s="1"/>
  <c r="S35"/>
  <c r="AA33"/>
  <c r="AB33" s="1"/>
  <c r="L35"/>
  <c r="N35" s="1"/>
  <c r="K35"/>
  <c r="X34"/>
  <c r="Y34" s="1"/>
  <c r="W34"/>
  <c r="I37"/>
  <c r="M36"/>
  <c r="U36"/>
  <c r="R36"/>
  <c r="J36"/>
  <c r="AA34" l="1"/>
  <c r="AB34" s="1"/>
  <c r="X35"/>
  <c r="Y35" s="1"/>
  <c r="W35"/>
  <c r="Z35"/>
  <c r="T36"/>
  <c r="V36" s="1"/>
  <c r="S36"/>
  <c r="L36"/>
  <c r="N36" s="1"/>
  <c r="K36"/>
  <c r="P35"/>
  <c r="Q35" s="1"/>
  <c r="O35"/>
  <c r="I38"/>
  <c r="R37"/>
  <c r="J37"/>
  <c r="K37" s="1"/>
  <c r="M37"/>
  <c r="U37"/>
  <c r="AA35" l="1"/>
  <c r="AB35" s="1"/>
  <c r="P36"/>
  <c r="Q36" s="1"/>
  <c r="O36"/>
  <c r="T37"/>
  <c r="V37" s="1"/>
  <c r="S37"/>
  <c r="Z37" s="1"/>
  <c r="X36"/>
  <c r="Y36" s="1"/>
  <c r="W36"/>
  <c r="Z36"/>
  <c r="L37"/>
  <c r="N37" s="1"/>
  <c r="I39"/>
  <c r="R38"/>
  <c r="M38"/>
  <c r="J38"/>
  <c r="U38"/>
  <c r="AA36" l="1"/>
  <c r="AB36" s="1"/>
  <c r="X37"/>
  <c r="Y37" s="1"/>
  <c r="W37"/>
  <c r="T38"/>
  <c r="V38" s="1"/>
  <c r="S38"/>
  <c r="L38"/>
  <c r="N38" s="1"/>
  <c r="K38"/>
  <c r="P37"/>
  <c r="Q37" s="1"/>
  <c r="O37"/>
  <c r="I40"/>
  <c r="M39"/>
  <c r="R39"/>
  <c r="S39" s="1"/>
  <c r="J39"/>
  <c r="K39" s="1"/>
  <c r="U39"/>
  <c r="AA37" l="1"/>
  <c r="AB37" s="1"/>
  <c r="X38"/>
  <c r="Y38" s="1"/>
  <c r="W38"/>
  <c r="P38"/>
  <c r="Q38" s="1"/>
  <c r="O38"/>
  <c r="Z39"/>
  <c r="Z38"/>
  <c r="L39"/>
  <c r="N39" s="1"/>
  <c r="T39"/>
  <c r="V39" s="1"/>
  <c r="I41"/>
  <c r="U40"/>
  <c r="M40"/>
  <c r="J40"/>
  <c r="K40" s="1"/>
  <c r="R40"/>
  <c r="X39" l="1"/>
  <c r="Y39" s="1"/>
  <c r="W39"/>
  <c r="AA38"/>
  <c r="AB38" s="1"/>
  <c r="P39"/>
  <c r="Q39" s="1"/>
  <c r="O39"/>
  <c r="T40"/>
  <c r="V40" s="1"/>
  <c r="S40"/>
  <c r="Z40" s="1"/>
  <c r="L40"/>
  <c r="N40" s="1"/>
  <c r="U41"/>
  <c r="I42"/>
  <c r="J41"/>
  <c r="K41" s="1"/>
  <c r="R41"/>
  <c r="S41" s="1"/>
  <c r="M41"/>
  <c r="Z41" l="1"/>
  <c r="AA39"/>
  <c r="AB39" s="1"/>
  <c r="P40"/>
  <c r="Q40" s="1"/>
  <c r="O40"/>
  <c r="X40"/>
  <c r="Y40" s="1"/>
  <c r="W40"/>
  <c r="T41"/>
  <c r="V41" s="1"/>
  <c r="L41"/>
  <c r="N41" s="1"/>
  <c r="I43"/>
  <c r="R42"/>
  <c r="M42"/>
  <c r="J42"/>
  <c r="K42" s="1"/>
  <c r="U42"/>
  <c r="AA40" l="1"/>
  <c r="AB40" s="1"/>
  <c r="T42"/>
  <c r="V42" s="1"/>
  <c r="S42"/>
  <c r="Z42" s="1"/>
  <c r="P41"/>
  <c r="Q41" s="1"/>
  <c r="O41"/>
  <c r="X41"/>
  <c r="Y41" s="1"/>
  <c r="W41"/>
  <c r="I44"/>
  <c r="J43"/>
  <c r="U43"/>
  <c r="R43"/>
  <c r="M43"/>
  <c r="L42"/>
  <c r="N42" s="1"/>
  <c r="T43" l="1"/>
  <c r="V43" s="1"/>
  <c r="S43"/>
  <c r="AA41"/>
  <c r="AB41" s="1"/>
  <c r="X42"/>
  <c r="Y42" s="1"/>
  <c r="W42"/>
  <c r="P42"/>
  <c r="Q42" s="1"/>
  <c r="O42"/>
  <c r="L43"/>
  <c r="N43" s="1"/>
  <c r="K43"/>
  <c r="I45"/>
  <c r="M44"/>
  <c r="J44"/>
  <c r="U44"/>
  <c r="R44"/>
  <c r="S44" s="1"/>
  <c r="Z43" l="1"/>
  <c r="P43"/>
  <c r="Q43" s="1"/>
  <c r="O43"/>
  <c r="X43"/>
  <c r="Y43" s="1"/>
  <c r="W43"/>
  <c r="L44"/>
  <c r="N44" s="1"/>
  <c r="K44"/>
  <c r="Z44" s="1"/>
  <c r="AA42"/>
  <c r="AB42" s="1"/>
  <c r="T44"/>
  <c r="V44" s="1"/>
  <c r="M45"/>
  <c r="I46"/>
  <c r="J45"/>
  <c r="U45"/>
  <c r="R45"/>
  <c r="S45" s="1"/>
  <c r="L45" l="1"/>
  <c r="N45" s="1"/>
  <c r="K45"/>
  <c r="Z45" s="1"/>
  <c r="P44"/>
  <c r="Q44" s="1"/>
  <c r="O44"/>
  <c r="X44"/>
  <c r="Y44" s="1"/>
  <c r="W44"/>
  <c r="AA43"/>
  <c r="AB43" s="1"/>
  <c r="I47"/>
  <c r="J46"/>
  <c r="U46"/>
  <c r="R46"/>
  <c r="S46" s="1"/>
  <c r="M46"/>
  <c r="T45"/>
  <c r="V45" s="1"/>
  <c r="AA44" l="1"/>
  <c r="AB44" s="1"/>
  <c r="P45"/>
  <c r="Q45" s="1"/>
  <c r="O45"/>
  <c r="X45"/>
  <c r="Y45" s="1"/>
  <c r="W45"/>
  <c r="L46"/>
  <c r="N46" s="1"/>
  <c r="K46"/>
  <c r="Z46" s="1"/>
  <c r="T46"/>
  <c r="V46" s="1"/>
  <c r="U47"/>
  <c r="I48"/>
  <c r="R47"/>
  <c r="S47" s="1"/>
  <c r="M47"/>
  <c r="J47"/>
  <c r="X46" l="1"/>
  <c r="Y46" s="1"/>
  <c r="W46"/>
  <c r="L47"/>
  <c r="N47" s="1"/>
  <c r="K47"/>
  <c r="Z47" s="1"/>
  <c r="P46"/>
  <c r="Q46" s="1"/>
  <c r="O46"/>
  <c r="AA45"/>
  <c r="AB45" s="1"/>
  <c r="J48"/>
  <c r="I49"/>
  <c r="U48"/>
  <c r="M48"/>
  <c r="R48"/>
  <c r="S48" s="1"/>
  <c r="T47"/>
  <c r="V47" s="1"/>
  <c r="P47" l="1"/>
  <c r="Q47" s="1"/>
  <c r="O47"/>
  <c r="X47"/>
  <c r="Y47" s="1"/>
  <c r="W47"/>
  <c r="L48"/>
  <c r="N48" s="1"/>
  <c r="K48"/>
  <c r="Z48" s="1"/>
  <c r="AA46"/>
  <c r="AB46" s="1"/>
  <c r="R49"/>
  <c r="S49" s="1"/>
  <c r="U49"/>
  <c r="J49"/>
  <c r="I50"/>
  <c r="M49"/>
  <c r="T48"/>
  <c r="V48" s="1"/>
  <c r="AA47" l="1"/>
  <c r="AB47" s="1"/>
  <c r="L49"/>
  <c r="N49" s="1"/>
  <c r="K49"/>
  <c r="Z49" s="1"/>
  <c r="P48"/>
  <c r="Q48" s="1"/>
  <c r="O48"/>
  <c r="X48"/>
  <c r="Y48" s="1"/>
  <c r="W48"/>
  <c r="M50"/>
  <c r="J50"/>
  <c r="I51"/>
  <c r="R50"/>
  <c r="S50" s="1"/>
  <c r="U50"/>
  <c r="T49"/>
  <c r="V49" s="1"/>
  <c r="L50" l="1"/>
  <c r="N50" s="1"/>
  <c r="K50"/>
  <c r="Z50" s="1"/>
  <c r="P49"/>
  <c r="Q49" s="1"/>
  <c r="O49"/>
  <c r="X49"/>
  <c r="Y49" s="1"/>
  <c r="W49"/>
  <c r="AA48"/>
  <c r="AB48" s="1"/>
  <c r="T50"/>
  <c r="V50" s="1"/>
  <c r="I52"/>
  <c r="R51"/>
  <c r="J51"/>
  <c r="K51" s="1"/>
  <c r="M51"/>
  <c r="U51"/>
  <c r="AA49" l="1"/>
  <c r="AB49" s="1"/>
  <c r="P50"/>
  <c r="Q50" s="1"/>
  <c r="O50"/>
  <c r="T51"/>
  <c r="V51" s="1"/>
  <c r="S51"/>
  <c r="Z51" s="1"/>
  <c r="X50"/>
  <c r="Y50" s="1"/>
  <c r="W50"/>
  <c r="J52"/>
  <c r="K52" s="1"/>
  <c r="I53"/>
  <c r="M52"/>
  <c r="R52"/>
  <c r="S52" s="1"/>
  <c r="U52"/>
  <c r="L51"/>
  <c r="N51" s="1"/>
  <c r="AA50" l="1"/>
  <c r="AB50" s="1"/>
  <c r="X51"/>
  <c r="Y51" s="1"/>
  <c r="W51"/>
  <c r="P51"/>
  <c r="Q51" s="1"/>
  <c r="O51"/>
  <c r="Z52"/>
  <c r="T52"/>
  <c r="V52" s="1"/>
  <c r="U53"/>
  <c r="J53"/>
  <c r="R53"/>
  <c r="I54"/>
  <c r="M53"/>
  <c r="L52"/>
  <c r="N52" s="1"/>
  <c r="X52" l="1"/>
  <c r="Y52" s="1"/>
  <c r="W52"/>
  <c r="T53"/>
  <c r="S53"/>
  <c r="AA51"/>
  <c r="AB51" s="1"/>
  <c r="P52"/>
  <c r="Q52" s="1"/>
  <c r="O52"/>
  <c r="L53"/>
  <c r="N53" s="1"/>
  <c r="K53"/>
  <c r="I55"/>
  <c r="R54"/>
  <c r="S54" s="1"/>
  <c r="U54"/>
  <c r="J54"/>
  <c r="K54" s="1"/>
  <c r="M54"/>
  <c r="V53"/>
  <c r="Z53" l="1"/>
  <c r="Z54"/>
  <c r="P53"/>
  <c r="Q53" s="1"/>
  <c r="O53"/>
  <c r="X53"/>
  <c r="Y53" s="1"/>
  <c r="W53"/>
  <c r="AA52"/>
  <c r="AB52" s="1"/>
  <c r="L54"/>
  <c r="N54" s="1"/>
  <c r="T54"/>
  <c r="V54" s="1"/>
  <c r="I56"/>
  <c r="M55"/>
  <c r="J55"/>
  <c r="K55" s="1"/>
  <c r="U55"/>
  <c r="R55"/>
  <c r="S55" s="1"/>
  <c r="AA53" l="1"/>
  <c r="AB53" s="1"/>
  <c r="X54"/>
  <c r="Y54" s="1"/>
  <c r="W54"/>
  <c r="P54"/>
  <c r="Q54" s="1"/>
  <c r="O54"/>
  <c r="Z55"/>
  <c r="L55"/>
  <c r="N55" s="1"/>
  <c r="T55"/>
  <c r="V55" s="1"/>
  <c r="I57"/>
  <c r="R56"/>
  <c r="M56"/>
  <c r="U56"/>
  <c r="J56"/>
  <c r="T56" l="1"/>
  <c r="V56" s="1"/>
  <c r="S56"/>
  <c r="AA54"/>
  <c r="AB54" s="1"/>
  <c r="X55"/>
  <c r="Y55" s="1"/>
  <c r="W55"/>
  <c r="P55"/>
  <c r="Q55" s="1"/>
  <c r="O55"/>
  <c r="L56"/>
  <c r="N56" s="1"/>
  <c r="K56"/>
  <c r="U57"/>
  <c r="J57"/>
  <c r="M57"/>
  <c r="I58"/>
  <c r="R57"/>
  <c r="S57" s="1"/>
  <c r="P56" l="1"/>
  <c r="Q56" s="1"/>
  <c r="O56"/>
  <c r="X56"/>
  <c r="Y56" s="1"/>
  <c r="W56"/>
  <c r="Z56"/>
  <c r="L57"/>
  <c r="N57" s="1"/>
  <c r="K57"/>
  <c r="Z57" s="1"/>
  <c r="AA55"/>
  <c r="AB55" s="1"/>
  <c r="T57"/>
  <c r="V57" s="1"/>
  <c r="R58"/>
  <c r="J58"/>
  <c r="K58" s="1"/>
  <c r="M58"/>
  <c r="U58"/>
  <c r="I59"/>
  <c r="P57" l="1"/>
  <c r="Q57" s="1"/>
  <c r="O57"/>
  <c r="X57"/>
  <c r="Y57" s="1"/>
  <c r="W57"/>
  <c r="T58"/>
  <c r="V58" s="1"/>
  <c r="S58"/>
  <c r="Z58" s="1"/>
  <c r="AA56"/>
  <c r="AB56" s="1"/>
  <c r="L58"/>
  <c r="N58" s="1"/>
  <c r="M59"/>
  <c r="J59"/>
  <c r="K59" s="1"/>
  <c r="I60"/>
  <c r="U59"/>
  <c r="R59"/>
  <c r="AA57" l="1"/>
  <c r="AB57" s="1"/>
  <c r="P58"/>
  <c r="Q58" s="1"/>
  <c r="O58"/>
  <c r="T59"/>
  <c r="V59" s="1"/>
  <c r="S59"/>
  <c r="Z59" s="1"/>
  <c r="X58"/>
  <c r="Y58" s="1"/>
  <c r="W58"/>
  <c r="L59"/>
  <c r="N59" s="1"/>
  <c r="J60"/>
  <c r="K60" s="1"/>
  <c r="R60"/>
  <c r="S60" s="1"/>
  <c r="I61"/>
  <c r="M60"/>
  <c r="U60"/>
  <c r="AA58" l="1"/>
  <c r="AB58" s="1"/>
  <c r="Z60"/>
  <c r="X59"/>
  <c r="Y59" s="1"/>
  <c r="W59"/>
  <c r="P59"/>
  <c r="Q59" s="1"/>
  <c r="O59"/>
  <c r="T60"/>
  <c r="V60" s="1"/>
  <c r="L60"/>
  <c r="N60" s="1"/>
  <c r="M61"/>
  <c r="I62"/>
  <c r="U61"/>
  <c r="R61"/>
  <c r="S61" s="1"/>
  <c r="J61"/>
  <c r="L61" l="1"/>
  <c r="N61" s="1"/>
  <c r="K61"/>
  <c r="Z61" s="1"/>
  <c r="P60"/>
  <c r="Q60" s="1"/>
  <c r="O60"/>
  <c r="X60"/>
  <c r="Y60" s="1"/>
  <c r="W60"/>
  <c r="AA59"/>
  <c r="AB59" s="1"/>
  <c r="T61"/>
  <c r="V61" s="1"/>
  <c r="U62"/>
  <c r="R62"/>
  <c r="S62" s="1"/>
  <c r="J62"/>
  <c r="K62" s="1"/>
  <c r="I63"/>
  <c r="M62"/>
  <c r="Z62" l="1"/>
  <c r="X61"/>
  <c r="Y61" s="1"/>
  <c r="W61"/>
  <c r="AA60"/>
  <c r="AB60" s="1"/>
  <c r="P61"/>
  <c r="Q61" s="1"/>
  <c r="O61"/>
  <c r="T62"/>
  <c r="V62" s="1"/>
  <c r="I64"/>
  <c r="M63"/>
  <c r="U63"/>
  <c r="J63"/>
  <c r="K63" s="1"/>
  <c r="R63"/>
  <c r="L62"/>
  <c r="N62" s="1"/>
  <c r="AA61" l="1"/>
  <c r="AB61" s="1"/>
  <c r="X62"/>
  <c r="Y62" s="1"/>
  <c r="W62"/>
  <c r="T63"/>
  <c r="V63" s="1"/>
  <c r="S63"/>
  <c r="Z63" s="1"/>
  <c r="P62"/>
  <c r="Q62" s="1"/>
  <c r="O62"/>
  <c r="R64"/>
  <c r="U64"/>
  <c r="I65"/>
  <c r="J64"/>
  <c r="K64" s="1"/>
  <c r="M64"/>
  <c r="L63"/>
  <c r="N63" s="1"/>
  <c r="AA62" l="1"/>
  <c r="AB62" s="1"/>
  <c r="T64"/>
  <c r="S64"/>
  <c r="Z64" s="1"/>
  <c r="P63"/>
  <c r="Q63" s="1"/>
  <c r="O63"/>
  <c r="X63"/>
  <c r="Y63" s="1"/>
  <c r="W63"/>
  <c r="L64"/>
  <c r="N64" s="1"/>
  <c r="I66"/>
  <c r="U65"/>
  <c r="M65"/>
  <c r="R65"/>
  <c r="J65"/>
  <c r="K65" s="1"/>
  <c r="V64"/>
  <c r="P64" l="1"/>
  <c r="Q64" s="1"/>
  <c r="O64"/>
  <c r="T65"/>
  <c r="V65" s="1"/>
  <c r="S65"/>
  <c r="Z65" s="1"/>
  <c r="AA63"/>
  <c r="AB63" s="1"/>
  <c r="X64"/>
  <c r="Y64" s="1"/>
  <c r="W64"/>
  <c r="L65"/>
  <c r="N65" s="1"/>
  <c r="R66"/>
  <c r="S66" s="1"/>
  <c r="I67"/>
  <c r="M66"/>
  <c r="J66"/>
  <c r="U66"/>
  <c r="AA64" l="1"/>
  <c r="AB64" s="1"/>
  <c r="P65"/>
  <c r="Q65" s="1"/>
  <c r="O65"/>
  <c r="X65"/>
  <c r="Y65" s="1"/>
  <c r="W65"/>
  <c r="L66"/>
  <c r="N66" s="1"/>
  <c r="K66"/>
  <c r="Z66" s="1"/>
  <c r="T66"/>
  <c r="V66" s="1"/>
  <c r="R67"/>
  <c r="S67" s="1"/>
  <c r="U67"/>
  <c r="M67"/>
  <c r="J67"/>
  <c r="I68"/>
  <c r="AA65" l="1"/>
  <c r="AB65" s="1"/>
  <c r="X66"/>
  <c r="Y66" s="1"/>
  <c r="W66"/>
  <c r="P66"/>
  <c r="Q66" s="1"/>
  <c r="O66"/>
  <c r="L67"/>
  <c r="N67" s="1"/>
  <c r="K67"/>
  <c r="Z67" s="1"/>
  <c r="R68"/>
  <c r="S68" s="1"/>
  <c r="J68"/>
  <c r="U68"/>
  <c r="I69"/>
  <c r="M68"/>
  <c r="T67"/>
  <c r="V67" s="1"/>
  <c r="AA66" l="1"/>
  <c r="AB66" s="1"/>
  <c r="P67"/>
  <c r="Q67" s="1"/>
  <c r="O67"/>
  <c r="X67"/>
  <c r="Y67" s="1"/>
  <c r="W67"/>
  <c r="L68"/>
  <c r="N68" s="1"/>
  <c r="K68"/>
  <c r="Z68" s="1"/>
  <c r="U69"/>
  <c r="J69"/>
  <c r="K69" s="1"/>
  <c r="I70"/>
  <c r="R69"/>
  <c r="M69"/>
  <c r="T68"/>
  <c r="V68" s="1"/>
  <c r="T69" l="1"/>
  <c r="V69" s="1"/>
  <c r="S69"/>
  <c r="Z69" s="1"/>
  <c r="X68"/>
  <c r="Y68" s="1"/>
  <c r="W68"/>
  <c r="P68"/>
  <c r="Q68" s="1"/>
  <c r="O68"/>
  <c r="AA67"/>
  <c r="AB67" s="1"/>
  <c r="L69"/>
  <c r="N69" s="1"/>
  <c r="R70"/>
  <c r="U70"/>
  <c r="J70"/>
  <c r="I71"/>
  <c r="M70"/>
  <c r="L70" l="1"/>
  <c r="N70" s="1"/>
  <c r="K70"/>
  <c r="X69"/>
  <c r="Y69" s="1"/>
  <c r="W69"/>
  <c r="AA68"/>
  <c r="AB68" s="1"/>
  <c r="T70"/>
  <c r="S70"/>
  <c r="P69"/>
  <c r="Q69" s="1"/>
  <c r="O69"/>
  <c r="V70"/>
  <c r="U71"/>
  <c r="I72"/>
  <c r="J71"/>
  <c r="K71" s="1"/>
  <c r="M71"/>
  <c r="R71"/>
  <c r="S71" s="1"/>
  <c r="Z70" l="1"/>
  <c r="AA69"/>
  <c r="AB69" s="1"/>
  <c r="Z71"/>
  <c r="P70"/>
  <c r="Q70" s="1"/>
  <c r="O70"/>
  <c r="X70"/>
  <c r="Y70" s="1"/>
  <c r="W70"/>
  <c r="I73"/>
  <c r="M72"/>
  <c r="R72"/>
  <c r="J72"/>
  <c r="K72" s="1"/>
  <c r="U72"/>
  <c r="L71"/>
  <c r="N71" s="1"/>
  <c r="T71"/>
  <c r="V71" s="1"/>
  <c r="X71" l="1"/>
  <c r="Y71" s="1"/>
  <c r="W71"/>
  <c r="AA70"/>
  <c r="AB70" s="1"/>
  <c r="P71"/>
  <c r="Q71" s="1"/>
  <c r="O71"/>
  <c r="T72"/>
  <c r="V72" s="1"/>
  <c r="S72"/>
  <c r="Z72" s="1"/>
  <c r="L72"/>
  <c r="N72" s="1"/>
  <c r="M73"/>
  <c r="R73"/>
  <c r="U73"/>
  <c r="J73"/>
  <c r="K73" s="1"/>
  <c r="I74"/>
  <c r="AA71" l="1"/>
  <c r="AB71" s="1"/>
  <c r="P72"/>
  <c r="Q72" s="1"/>
  <c r="O72"/>
  <c r="X72"/>
  <c r="Y72" s="1"/>
  <c r="W72"/>
  <c r="T73"/>
  <c r="V73" s="1"/>
  <c r="S73"/>
  <c r="Z73" s="1"/>
  <c r="M74"/>
  <c r="U74"/>
  <c r="J74"/>
  <c r="R74"/>
  <c r="S74" s="1"/>
  <c r="I75"/>
  <c r="L73"/>
  <c r="N73" s="1"/>
  <c r="AA72" l="1"/>
  <c r="AB72" s="1"/>
  <c r="X73"/>
  <c r="Y73" s="1"/>
  <c r="W73"/>
  <c r="P73"/>
  <c r="Q73" s="1"/>
  <c r="O73"/>
  <c r="L74"/>
  <c r="N74" s="1"/>
  <c r="K74"/>
  <c r="Z74" s="1"/>
  <c r="T74"/>
  <c r="V74" s="1"/>
  <c r="I76"/>
  <c r="U75"/>
  <c r="J75"/>
  <c r="K75" s="1"/>
  <c r="M75"/>
  <c r="R75"/>
  <c r="S75" s="1"/>
  <c r="AA73" l="1"/>
  <c r="AB73" s="1"/>
  <c r="X74"/>
  <c r="Y74" s="1"/>
  <c r="W74"/>
  <c r="Z75"/>
  <c r="F7" s="1"/>
  <c r="P74"/>
  <c r="Q74" s="1"/>
  <c r="O74"/>
  <c r="T75"/>
  <c r="V75"/>
  <c r="I77"/>
  <c r="U76"/>
  <c r="R76"/>
  <c r="S76" s="1"/>
  <c r="J76"/>
  <c r="K76" s="1"/>
  <c r="M76"/>
  <c r="L75"/>
  <c r="N75" s="1"/>
  <c r="AA74" l="1"/>
  <c r="AB74" s="1"/>
  <c r="Z76"/>
  <c r="X75"/>
  <c r="Y75" s="1"/>
  <c r="W75"/>
  <c r="P75"/>
  <c r="Q75" s="1"/>
  <c r="O75"/>
  <c r="R77"/>
  <c r="J77"/>
  <c r="K77" s="1"/>
  <c r="M77"/>
  <c r="I78"/>
  <c r="U77"/>
  <c r="L76"/>
  <c r="N76" s="1"/>
  <c r="T76"/>
  <c r="V76" s="1"/>
  <c r="AA75" l="1"/>
  <c r="P76"/>
  <c r="Q76" s="1"/>
  <c r="O76"/>
  <c r="T77"/>
  <c r="V77" s="1"/>
  <c r="S77"/>
  <c r="Z77" s="1"/>
  <c r="X76"/>
  <c r="Y76" s="1"/>
  <c r="W76"/>
  <c r="U78"/>
  <c r="J78"/>
  <c r="R78"/>
  <c r="I79"/>
  <c r="M78"/>
  <c r="L77"/>
  <c r="N77" s="1"/>
  <c r="AA76" l="1"/>
  <c r="AB76" s="1"/>
  <c r="AB75"/>
  <c r="H7" s="1"/>
  <c r="G7"/>
  <c r="X77"/>
  <c r="Y77" s="1"/>
  <c r="W77"/>
  <c r="P77"/>
  <c r="Q77" s="1"/>
  <c r="O77"/>
  <c r="L78"/>
  <c r="N78" s="1"/>
  <c r="K78"/>
  <c r="T78"/>
  <c r="V78" s="1"/>
  <c r="S78"/>
  <c r="U79"/>
  <c r="R79"/>
  <c r="S79" s="1"/>
  <c r="J79"/>
  <c r="K79" s="1"/>
  <c r="M79"/>
  <c r="I80"/>
  <c r="Z78" l="1"/>
  <c r="X78"/>
  <c r="Y78" s="1"/>
  <c r="W78"/>
  <c r="Z79"/>
  <c r="AA77"/>
  <c r="AB77" s="1"/>
  <c r="P78"/>
  <c r="Q78" s="1"/>
  <c r="O78"/>
  <c r="L79"/>
  <c r="N79" s="1"/>
  <c r="T79"/>
  <c r="V79" s="1"/>
  <c r="M80"/>
  <c r="I81"/>
  <c r="U80"/>
  <c r="R80"/>
  <c r="J80"/>
  <c r="K80" s="1"/>
  <c r="P79" l="1"/>
  <c r="Q79" s="1"/>
  <c r="O79"/>
  <c r="T80"/>
  <c r="V80" s="1"/>
  <c r="S80"/>
  <c r="Z80" s="1"/>
  <c r="X79"/>
  <c r="Y79" s="1"/>
  <c r="W79"/>
  <c r="AA78"/>
  <c r="AB78" s="1"/>
  <c r="R81"/>
  <c r="I82"/>
  <c r="M81"/>
  <c r="U81"/>
  <c r="J81"/>
  <c r="K81" s="1"/>
  <c r="L80"/>
  <c r="N80" s="1"/>
  <c r="AA79" l="1"/>
  <c r="AB79" s="1"/>
  <c r="T81"/>
  <c r="S81"/>
  <c r="Z81" s="1"/>
  <c r="X80"/>
  <c r="Y80" s="1"/>
  <c r="W80"/>
  <c r="P80"/>
  <c r="Q80" s="1"/>
  <c r="O80"/>
  <c r="M82"/>
  <c r="U82"/>
  <c r="J82"/>
  <c r="K82" s="1"/>
  <c r="R82"/>
  <c r="I83"/>
  <c r="L81"/>
  <c r="N81" s="1"/>
  <c r="V81"/>
  <c r="AA80" l="1"/>
  <c r="AB80" s="1"/>
  <c r="P81"/>
  <c r="Q81" s="1"/>
  <c r="O81"/>
  <c r="X81"/>
  <c r="Y81" s="1"/>
  <c r="W81"/>
  <c r="T82"/>
  <c r="V82" s="1"/>
  <c r="S82"/>
  <c r="Z82" s="1"/>
  <c r="L82"/>
  <c r="N82" s="1"/>
  <c r="J83"/>
  <c r="I84"/>
  <c r="R83"/>
  <c r="S83" s="1"/>
  <c r="M83"/>
  <c r="U83"/>
  <c r="AA81" l="1"/>
  <c r="AB81" s="1"/>
  <c r="P82"/>
  <c r="Q82" s="1"/>
  <c r="O82"/>
  <c r="L83"/>
  <c r="N83" s="1"/>
  <c r="K83"/>
  <c r="Z83" s="1"/>
  <c r="X82"/>
  <c r="Y82" s="1"/>
  <c r="W82"/>
  <c r="J84"/>
  <c r="R84"/>
  <c r="S84" s="1"/>
  <c r="I85"/>
  <c r="M84"/>
  <c r="U84"/>
  <c r="T83"/>
  <c r="V83" s="1"/>
  <c r="AA82" l="1"/>
  <c r="AB82" s="1"/>
  <c r="P83"/>
  <c r="Q83" s="1"/>
  <c r="O83"/>
  <c r="L84"/>
  <c r="N84" s="1"/>
  <c r="K84"/>
  <c r="Z84" s="1"/>
  <c r="X83"/>
  <c r="Y83" s="1"/>
  <c r="W83"/>
  <c r="I86"/>
  <c r="M85"/>
  <c r="J85"/>
  <c r="U85"/>
  <c r="R85"/>
  <c r="S85" s="1"/>
  <c r="T84"/>
  <c r="V84" s="1"/>
  <c r="L85" l="1"/>
  <c r="N85" s="1"/>
  <c r="K85"/>
  <c r="Z85" s="1"/>
  <c r="P84"/>
  <c r="Q84" s="1"/>
  <c r="O84"/>
  <c r="X84"/>
  <c r="Y84" s="1"/>
  <c r="W84"/>
  <c r="AA83"/>
  <c r="AB83" s="1"/>
  <c r="T85"/>
  <c r="V85" s="1"/>
  <c r="I87"/>
  <c r="R86"/>
  <c r="S86" s="1"/>
  <c r="U86"/>
  <c r="J86"/>
  <c r="M86"/>
  <c r="AA84" l="1"/>
  <c r="AB84" s="1"/>
  <c r="X85"/>
  <c r="Y85" s="1"/>
  <c r="W85"/>
  <c r="L86"/>
  <c r="N86" s="1"/>
  <c r="K86"/>
  <c r="Z86" s="1"/>
  <c r="P85"/>
  <c r="Q85" s="1"/>
  <c r="O85"/>
  <c r="T86"/>
  <c r="V86" s="1"/>
  <c r="I88"/>
  <c r="U87"/>
  <c r="M87"/>
  <c r="R87"/>
  <c r="S87" s="1"/>
  <c r="J87"/>
  <c r="X86" l="1"/>
  <c r="Y86" s="1"/>
  <c r="W86"/>
  <c r="P86"/>
  <c r="Q86" s="1"/>
  <c r="O86"/>
  <c r="L87"/>
  <c r="N87" s="1"/>
  <c r="K87"/>
  <c r="Z87" s="1"/>
  <c r="AA85"/>
  <c r="AB85" s="1"/>
  <c r="I89"/>
  <c r="R88"/>
  <c r="S88" s="1"/>
  <c r="M88"/>
  <c r="U88"/>
  <c r="J88"/>
  <c r="T87"/>
  <c r="V87" s="1"/>
  <c r="X87" l="1"/>
  <c r="Y87" s="1"/>
  <c r="W87"/>
  <c r="AA86"/>
  <c r="AB86" s="1"/>
  <c r="L88"/>
  <c r="N88" s="1"/>
  <c r="K88"/>
  <c r="Z88" s="1"/>
  <c r="P87"/>
  <c r="Q87" s="1"/>
  <c r="O87"/>
  <c r="T88"/>
  <c r="V88" s="1"/>
  <c r="J89"/>
  <c r="R89"/>
  <c r="S89" s="1"/>
  <c r="I90"/>
  <c r="U89"/>
  <c r="M89"/>
  <c r="L89" l="1"/>
  <c r="N89" s="1"/>
  <c r="K89"/>
  <c r="Z89" s="1"/>
  <c r="P88"/>
  <c r="Q88" s="1"/>
  <c r="O88"/>
  <c r="AA87"/>
  <c r="AB87" s="1"/>
  <c r="X88"/>
  <c r="Y88" s="1"/>
  <c r="W88"/>
  <c r="M90"/>
  <c r="R90"/>
  <c r="J90"/>
  <c r="I91"/>
  <c r="U90"/>
  <c r="T89"/>
  <c r="V89" s="1"/>
  <c r="X89" l="1"/>
  <c r="Y89" s="1"/>
  <c r="W89"/>
  <c r="L90"/>
  <c r="N90" s="1"/>
  <c r="K90"/>
  <c r="T90"/>
  <c r="V90" s="1"/>
  <c r="S90"/>
  <c r="AA88"/>
  <c r="AB88" s="1"/>
  <c r="P89"/>
  <c r="Q89" s="1"/>
  <c r="O89"/>
  <c r="J91"/>
  <c r="M91"/>
  <c r="I92"/>
  <c r="U91"/>
  <c r="R91"/>
  <c r="AA89" l="1"/>
  <c r="AB89" s="1"/>
  <c r="P90"/>
  <c r="Q90" s="1"/>
  <c r="O90"/>
  <c r="L91"/>
  <c r="K91"/>
  <c r="T91"/>
  <c r="V91" s="1"/>
  <c r="S91"/>
  <c r="Z90"/>
  <c r="X90"/>
  <c r="Y90" s="1"/>
  <c r="W90"/>
  <c r="U92"/>
  <c r="J92"/>
  <c r="R92"/>
  <c r="S92" s="1"/>
  <c r="M92"/>
  <c r="I93"/>
  <c r="N91"/>
  <c r="X91" l="1"/>
  <c r="Y91" s="1"/>
  <c r="W91"/>
  <c r="P91"/>
  <c r="Q91" s="1"/>
  <c r="O91"/>
  <c r="L92"/>
  <c r="N92" s="1"/>
  <c r="K92"/>
  <c r="Z92" s="1"/>
  <c r="Z91"/>
  <c r="AA90"/>
  <c r="AB90" s="1"/>
  <c r="T92"/>
  <c r="V92" s="1"/>
  <c r="J93"/>
  <c r="K93" s="1"/>
  <c r="I94"/>
  <c r="M93"/>
  <c r="U93"/>
  <c r="R93"/>
  <c r="AA91" l="1"/>
  <c r="AB91" s="1"/>
  <c r="T93"/>
  <c r="V93" s="1"/>
  <c r="S93"/>
  <c r="Z93" s="1"/>
  <c r="P92"/>
  <c r="Q92" s="1"/>
  <c r="O92"/>
  <c r="X92"/>
  <c r="Y92" s="1"/>
  <c r="W92"/>
  <c r="L93"/>
  <c r="N93" s="1"/>
  <c r="U94"/>
  <c r="M94"/>
  <c r="I95"/>
  <c r="J94"/>
  <c r="R94"/>
  <c r="S94" s="1"/>
  <c r="AA92" l="1"/>
  <c r="AB92" s="1"/>
  <c r="P93"/>
  <c r="Q93" s="1"/>
  <c r="O93"/>
  <c r="X93"/>
  <c r="Y93" s="1"/>
  <c r="W93"/>
  <c r="L94"/>
  <c r="N94" s="1"/>
  <c r="K94"/>
  <c r="Z94" s="1"/>
  <c r="T94"/>
  <c r="V94" s="1"/>
  <c r="I96"/>
  <c r="U95"/>
  <c r="R95"/>
  <c r="J95"/>
  <c r="M95"/>
  <c r="AA93" l="1"/>
  <c r="AB93" s="1"/>
  <c r="T95"/>
  <c r="S95"/>
  <c r="X94"/>
  <c r="Y94" s="1"/>
  <c r="W94"/>
  <c r="L95"/>
  <c r="N95" s="1"/>
  <c r="K95"/>
  <c r="P94"/>
  <c r="Q94" s="1"/>
  <c r="O94"/>
  <c r="V95"/>
  <c r="J96"/>
  <c r="R96"/>
  <c r="U96"/>
  <c r="M96"/>
  <c r="I97"/>
  <c r="AA94" l="1"/>
  <c r="AB94" s="1"/>
  <c r="P95"/>
  <c r="Q95" s="1"/>
  <c r="O95"/>
  <c r="Z95"/>
  <c r="T96"/>
  <c r="V96" s="1"/>
  <c r="S96"/>
  <c r="L96"/>
  <c r="N96" s="1"/>
  <c r="K96"/>
  <c r="X95"/>
  <c r="Y95" s="1"/>
  <c r="W95"/>
  <c r="R97"/>
  <c r="M97"/>
  <c r="U97"/>
  <c r="J97"/>
  <c r="I98"/>
  <c r="P96" l="1"/>
  <c r="Q96" s="1"/>
  <c r="O96"/>
  <c r="X96"/>
  <c r="Y96" s="1"/>
  <c r="W96"/>
  <c r="AA96" s="1"/>
  <c r="T97"/>
  <c r="V97" s="1"/>
  <c r="S97"/>
  <c r="Z96"/>
  <c r="L97"/>
  <c r="N97" s="1"/>
  <c r="K97"/>
  <c r="AA95"/>
  <c r="AB95" s="1"/>
  <c r="R98"/>
  <c r="S98" s="1"/>
  <c r="U98"/>
  <c r="M98"/>
  <c r="J98"/>
  <c r="K98" s="1"/>
  <c r="I99"/>
  <c r="AB96" l="1"/>
  <c r="Z98"/>
  <c r="Z97"/>
  <c r="P97"/>
  <c r="Q97" s="1"/>
  <c r="O97"/>
  <c r="X97"/>
  <c r="Y97" s="1"/>
  <c r="W97"/>
  <c r="L98"/>
  <c r="N98" s="1"/>
  <c r="J99"/>
  <c r="K99" s="1"/>
  <c r="M99"/>
  <c r="I100"/>
  <c r="U99"/>
  <c r="R99"/>
  <c r="T98"/>
  <c r="V98" s="1"/>
  <c r="AA97" l="1"/>
  <c r="AB97" s="1"/>
  <c r="X98"/>
  <c r="Y98" s="1"/>
  <c r="W98"/>
  <c r="T99"/>
  <c r="V99" s="1"/>
  <c r="S99"/>
  <c r="Z99" s="1"/>
  <c r="P98"/>
  <c r="Q98" s="1"/>
  <c r="O98"/>
  <c r="L99"/>
  <c r="N99" s="1"/>
  <c r="U100"/>
  <c r="M100"/>
  <c r="I101"/>
  <c r="J100"/>
  <c r="K100" s="1"/>
  <c r="R100"/>
  <c r="X99" l="1"/>
  <c r="Y99" s="1"/>
  <c r="W99"/>
  <c r="AA98"/>
  <c r="AB98" s="1"/>
  <c r="P99"/>
  <c r="Q99" s="1"/>
  <c r="O99"/>
  <c r="T100"/>
  <c r="V100" s="1"/>
  <c r="S100"/>
  <c r="Z100" s="1"/>
  <c r="I102"/>
  <c r="R101"/>
  <c r="S101" s="1"/>
  <c r="M101"/>
  <c r="J101"/>
  <c r="K101" s="1"/>
  <c r="U101"/>
  <c r="L100"/>
  <c r="N100" s="1"/>
  <c r="AA99" l="1"/>
  <c r="AB99" s="1"/>
  <c r="X100"/>
  <c r="Y100" s="1"/>
  <c r="W100"/>
  <c r="P100"/>
  <c r="Q100" s="1"/>
  <c r="O100"/>
  <c r="Z101"/>
  <c r="L101"/>
  <c r="N101" s="1"/>
  <c r="T101"/>
  <c r="V101" s="1"/>
  <c r="I103"/>
  <c r="U102"/>
  <c r="R102"/>
  <c r="J102"/>
  <c r="K102" s="1"/>
  <c r="M102"/>
  <c r="X101" l="1"/>
  <c r="Y101" s="1"/>
  <c r="W101"/>
  <c r="T102"/>
  <c r="V102" s="1"/>
  <c r="S102"/>
  <c r="Z102" s="1"/>
  <c r="AA100"/>
  <c r="AB100" s="1"/>
  <c r="P101"/>
  <c r="Q101" s="1"/>
  <c r="O101"/>
  <c r="I104"/>
  <c r="M103"/>
  <c r="R103"/>
  <c r="J103"/>
  <c r="K103" s="1"/>
  <c r="U103"/>
  <c r="L102"/>
  <c r="N102" s="1"/>
  <c r="X102" l="1"/>
  <c r="Y102" s="1"/>
  <c r="W102"/>
  <c r="P102"/>
  <c r="Q102" s="1"/>
  <c r="O102"/>
  <c r="T103"/>
  <c r="V103" s="1"/>
  <c r="S103"/>
  <c r="Z103" s="1"/>
  <c r="AA101"/>
  <c r="AB101" s="1"/>
  <c r="M104"/>
  <c r="R104"/>
  <c r="S104" s="1"/>
  <c r="U104"/>
  <c r="I105"/>
  <c r="J104"/>
  <c r="L103"/>
  <c r="N103" s="1"/>
  <c r="L104" l="1"/>
  <c r="N104" s="1"/>
  <c r="K104"/>
  <c r="Z104" s="1"/>
  <c r="AA102"/>
  <c r="AB102" s="1"/>
  <c r="X103"/>
  <c r="Y103" s="1"/>
  <c r="W103"/>
  <c r="P103"/>
  <c r="Q103" s="1"/>
  <c r="O103"/>
  <c r="M105"/>
  <c r="R105"/>
  <c r="I106"/>
  <c r="U105"/>
  <c r="J105"/>
  <c r="K105" s="1"/>
  <c r="T104"/>
  <c r="V104" s="1"/>
  <c r="X104" l="1"/>
  <c r="Y104" s="1"/>
  <c r="W104"/>
  <c r="T105"/>
  <c r="V105" s="1"/>
  <c r="S105"/>
  <c r="Z105" s="1"/>
  <c r="AA103"/>
  <c r="AB103" s="1"/>
  <c r="P104"/>
  <c r="Q104" s="1"/>
  <c r="O104"/>
  <c r="I107"/>
  <c r="U106"/>
  <c r="M106"/>
  <c r="R106"/>
  <c r="J106"/>
  <c r="K106" s="1"/>
  <c r="L105"/>
  <c r="N105" s="1"/>
  <c r="X105" l="1"/>
  <c r="Y105" s="1"/>
  <c r="W105"/>
  <c r="P105"/>
  <c r="Q105" s="1"/>
  <c r="O105"/>
  <c r="AA104"/>
  <c r="AB104" s="1"/>
  <c r="T106"/>
  <c r="V106" s="1"/>
  <c r="S106"/>
  <c r="Z106" s="1"/>
  <c r="L106"/>
  <c r="N106" s="1"/>
  <c r="U107"/>
  <c r="J107"/>
  <c r="K107" s="1"/>
  <c r="M107"/>
  <c r="R107"/>
  <c r="S107" s="1"/>
  <c r="I108"/>
  <c r="P106" l="1"/>
  <c r="Q106" s="1"/>
  <c r="O106"/>
  <c r="X106"/>
  <c r="Y106" s="1"/>
  <c r="W106"/>
  <c r="AA105"/>
  <c r="AB105" s="1"/>
  <c r="Z107"/>
  <c r="L107"/>
  <c r="N107" s="1"/>
  <c r="J108"/>
  <c r="I109"/>
  <c r="U108"/>
  <c r="R108"/>
  <c r="M108"/>
  <c r="T107"/>
  <c r="V107" s="1"/>
  <c r="AA106" l="1"/>
  <c r="AB106" s="1"/>
  <c r="T108"/>
  <c r="V108" s="1"/>
  <c r="S108"/>
  <c r="P107"/>
  <c r="Q107" s="1"/>
  <c r="O107"/>
  <c r="X107"/>
  <c r="Y107" s="1"/>
  <c r="W107"/>
  <c r="L108"/>
  <c r="N108" s="1"/>
  <c r="K108"/>
  <c r="U109"/>
  <c r="R109"/>
  <c r="S109" s="1"/>
  <c r="M109"/>
  <c r="J109"/>
  <c r="I110"/>
  <c r="P108" l="1"/>
  <c r="Q108" s="1"/>
  <c r="O108"/>
  <c r="L109"/>
  <c r="N109" s="1"/>
  <c r="K109"/>
  <c r="Z109" s="1"/>
  <c r="AA107"/>
  <c r="AB107" s="1"/>
  <c r="Z108"/>
  <c r="X108"/>
  <c r="Y108" s="1"/>
  <c r="W108"/>
  <c r="T109"/>
  <c r="V109" s="1"/>
  <c r="J110"/>
  <c r="K110" s="1"/>
  <c r="I111"/>
  <c r="M110"/>
  <c r="R110"/>
  <c r="U110"/>
  <c r="P109" l="1"/>
  <c r="Q109" s="1"/>
  <c r="O109"/>
  <c r="T110"/>
  <c r="V110" s="1"/>
  <c r="S110"/>
  <c r="Z110" s="1"/>
  <c r="X109"/>
  <c r="Y109" s="1"/>
  <c r="W109"/>
  <c r="AA108"/>
  <c r="AB108" s="1"/>
  <c r="J111"/>
  <c r="R111"/>
  <c r="S111" s="1"/>
  <c r="U111"/>
  <c r="M111"/>
  <c r="I112"/>
  <c r="L110"/>
  <c r="N110" s="1"/>
  <c r="AA109" l="1"/>
  <c r="AB109" s="1"/>
  <c r="L111"/>
  <c r="K111"/>
  <c r="Z111" s="1"/>
  <c r="X110"/>
  <c r="Y110" s="1"/>
  <c r="W110"/>
  <c r="P110"/>
  <c r="Q110" s="1"/>
  <c r="O110"/>
  <c r="T111"/>
  <c r="V111" s="1"/>
  <c r="I113"/>
  <c r="U112"/>
  <c r="R112"/>
  <c r="J112"/>
  <c r="K112" s="1"/>
  <c r="M112"/>
  <c r="N111"/>
  <c r="AA110" l="1"/>
  <c r="AB110" s="1"/>
  <c r="X111"/>
  <c r="Y111" s="1"/>
  <c r="W111"/>
  <c r="T112"/>
  <c r="V112" s="1"/>
  <c r="S112"/>
  <c r="Z112" s="1"/>
  <c r="P111"/>
  <c r="Q111" s="1"/>
  <c r="O111"/>
  <c r="J113"/>
  <c r="K113" s="1"/>
  <c r="R113"/>
  <c r="S113" s="1"/>
  <c r="I114"/>
  <c r="U113"/>
  <c r="M113"/>
  <c r="L112"/>
  <c r="N112" s="1"/>
  <c r="Z113" l="1"/>
  <c r="P112"/>
  <c r="Q112" s="1"/>
  <c r="O112"/>
  <c r="X112"/>
  <c r="Y112" s="1"/>
  <c r="W112"/>
  <c r="AA111"/>
  <c r="AB111" s="1"/>
  <c r="I115"/>
  <c r="R114"/>
  <c r="S114" s="1"/>
  <c r="M114"/>
  <c r="U114"/>
  <c r="J114"/>
  <c r="K114" s="1"/>
  <c r="T113"/>
  <c r="V113" s="1"/>
  <c r="L113"/>
  <c r="N113" s="1"/>
  <c r="Z114" l="1"/>
  <c r="AA112"/>
  <c r="AB112" s="1"/>
  <c r="X113"/>
  <c r="Y113" s="1"/>
  <c r="W113"/>
  <c r="P113"/>
  <c r="Q113" s="1"/>
  <c r="O113"/>
  <c r="T114"/>
  <c r="V114" s="1"/>
  <c r="L114"/>
  <c r="N114" s="1"/>
  <c r="M115"/>
  <c r="U115"/>
  <c r="J115"/>
  <c r="K115" s="1"/>
  <c r="R115"/>
  <c r="I116"/>
  <c r="T115" l="1"/>
  <c r="V115" s="1"/>
  <c r="S115"/>
  <c r="Z115" s="1"/>
  <c r="P114"/>
  <c r="Q114" s="1"/>
  <c r="O114"/>
  <c r="X114"/>
  <c r="Y114" s="1"/>
  <c r="W114"/>
  <c r="AA113"/>
  <c r="AB113" s="1"/>
  <c r="L115"/>
  <c r="N115" s="1"/>
  <c r="I117"/>
  <c r="J116"/>
  <c r="U116"/>
  <c r="R116"/>
  <c r="M116"/>
  <c r="AA114" l="1"/>
  <c r="AB114" s="1"/>
  <c r="X115"/>
  <c r="Y115" s="1"/>
  <c r="W115"/>
  <c r="L116"/>
  <c r="N116" s="1"/>
  <c r="K116"/>
  <c r="T116"/>
  <c r="V116" s="1"/>
  <c r="S116"/>
  <c r="P115"/>
  <c r="Q115" s="1"/>
  <c r="O115"/>
  <c r="I118"/>
  <c r="M117"/>
  <c r="J117"/>
  <c r="K117" s="1"/>
  <c r="U117"/>
  <c r="R117"/>
  <c r="Z116" l="1"/>
  <c r="AA115"/>
  <c r="AB115" s="1"/>
  <c r="P116"/>
  <c r="Q116" s="1"/>
  <c r="O116"/>
  <c r="T117"/>
  <c r="S117"/>
  <c r="Z117" s="1"/>
  <c r="X116"/>
  <c r="Y116" s="1"/>
  <c r="W116"/>
  <c r="L117"/>
  <c r="N117" s="1"/>
  <c r="V117"/>
  <c r="R118"/>
  <c r="J118"/>
  <c r="I119"/>
  <c r="M118"/>
  <c r="U118"/>
  <c r="AA116" l="1"/>
  <c r="AB116" s="1"/>
  <c r="T118"/>
  <c r="S118"/>
  <c r="X117"/>
  <c r="Y117" s="1"/>
  <c r="W117"/>
  <c r="P117"/>
  <c r="Q117" s="1"/>
  <c r="O117"/>
  <c r="L118"/>
  <c r="N118" s="1"/>
  <c r="K118"/>
  <c r="V118"/>
  <c r="M119"/>
  <c r="J119"/>
  <c r="I120"/>
  <c r="R119"/>
  <c r="S119" s="1"/>
  <c r="U119"/>
  <c r="AA117" l="1"/>
  <c r="AB117" s="1"/>
  <c r="P118"/>
  <c r="Q118" s="1"/>
  <c r="O118"/>
  <c r="Z118"/>
  <c r="L119"/>
  <c r="N119" s="1"/>
  <c r="K119"/>
  <c r="Z119" s="1"/>
  <c r="X118"/>
  <c r="Y118" s="1"/>
  <c r="W118"/>
  <c r="T119"/>
  <c r="V119" s="1"/>
  <c r="I121"/>
  <c r="U120"/>
  <c r="M120"/>
  <c r="R120"/>
  <c r="J120"/>
  <c r="K120" s="1"/>
  <c r="AA118" l="1"/>
  <c r="AB118" s="1"/>
  <c r="P119"/>
  <c r="Q119" s="1"/>
  <c r="O119"/>
  <c r="T120"/>
  <c r="V120" s="1"/>
  <c r="S120"/>
  <c r="Z120" s="1"/>
  <c r="X119"/>
  <c r="Y119" s="1"/>
  <c r="W119"/>
  <c r="L120"/>
  <c r="N120" s="1"/>
  <c r="I122"/>
  <c r="U121"/>
  <c r="M121"/>
  <c r="R121"/>
  <c r="S121" s="1"/>
  <c r="J121"/>
  <c r="K121" s="1"/>
  <c r="AA119" l="1"/>
  <c r="AB119" s="1"/>
  <c r="Z121"/>
  <c r="X120"/>
  <c r="Y120" s="1"/>
  <c r="W120"/>
  <c r="P120"/>
  <c r="Q120" s="1"/>
  <c r="O120"/>
  <c r="T121"/>
  <c r="V121" s="1"/>
  <c r="L121"/>
  <c r="N121" s="1"/>
  <c r="R122"/>
  <c r="S122" s="1"/>
  <c r="J122"/>
  <c r="I123"/>
  <c r="U122"/>
  <c r="M122"/>
  <c r="P121" l="1"/>
  <c r="Q121" s="1"/>
  <c r="O121"/>
  <c r="AA120"/>
  <c r="AB120" s="1"/>
  <c r="X121"/>
  <c r="Y121" s="1"/>
  <c r="W121"/>
  <c r="L122"/>
  <c r="N122" s="1"/>
  <c r="K122"/>
  <c r="Z122" s="1"/>
  <c r="I124"/>
  <c r="I125" s="1"/>
  <c r="R123"/>
  <c r="S123" s="1"/>
  <c r="M123"/>
  <c r="J123"/>
  <c r="U123"/>
  <c r="T122"/>
  <c r="V122" s="1"/>
  <c r="U125" l="1"/>
  <c r="I126"/>
  <c r="J125"/>
  <c r="M125"/>
  <c r="R125"/>
  <c r="AA121"/>
  <c r="AB121" s="1"/>
  <c r="P122"/>
  <c r="Q122" s="1"/>
  <c r="O122"/>
  <c r="X122"/>
  <c r="Y122" s="1"/>
  <c r="W122"/>
  <c r="L123"/>
  <c r="N123" s="1"/>
  <c r="K123"/>
  <c r="Z123" s="1"/>
  <c r="T123"/>
  <c r="V123" s="1"/>
  <c r="J124"/>
  <c r="K124" s="1"/>
  <c r="U124"/>
  <c r="M124"/>
  <c r="R124"/>
  <c r="I127" l="1"/>
  <c r="R126"/>
  <c r="M126"/>
  <c r="J126"/>
  <c r="U126"/>
  <c r="K125"/>
  <c r="L125"/>
  <c r="N125" s="1"/>
  <c r="S125"/>
  <c r="Z125" s="1"/>
  <c r="T125"/>
  <c r="V125" s="1"/>
  <c r="W125" s="1"/>
  <c r="AA122"/>
  <c r="AB122" s="1"/>
  <c r="P123"/>
  <c r="Q123" s="1"/>
  <c r="O123"/>
  <c r="T124"/>
  <c r="V124" s="1"/>
  <c r="S124"/>
  <c r="Z124" s="1"/>
  <c r="X123"/>
  <c r="Y123" s="1"/>
  <c r="W123"/>
  <c r="AA123" s="1"/>
  <c r="AB123" s="1"/>
  <c r="L124"/>
  <c r="N124" s="1"/>
  <c r="X125" l="1"/>
  <c r="Y125" s="1"/>
  <c r="L126"/>
  <c r="N126" s="1"/>
  <c r="K126"/>
  <c r="T126"/>
  <c r="V126" s="1"/>
  <c r="W126" s="1"/>
  <c r="S126"/>
  <c r="O125"/>
  <c r="P125"/>
  <c r="Q125" s="1"/>
  <c r="AA125"/>
  <c r="AB125" s="1"/>
  <c r="I128"/>
  <c r="M127"/>
  <c r="R127"/>
  <c r="U127"/>
  <c r="J127"/>
  <c r="X124"/>
  <c r="W124"/>
  <c r="P124"/>
  <c r="Q124" s="1"/>
  <c r="O124"/>
  <c r="Y124"/>
  <c r="T127" l="1"/>
  <c r="V127" s="1"/>
  <c r="W127" s="1"/>
  <c r="S127"/>
  <c r="X127"/>
  <c r="Y127" s="1"/>
  <c r="Z126"/>
  <c r="L127"/>
  <c r="N127" s="1"/>
  <c r="K127"/>
  <c r="I129"/>
  <c r="J128"/>
  <c r="M128"/>
  <c r="U128"/>
  <c r="R128"/>
  <c r="X126"/>
  <c r="Y126" s="1"/>
  <c r="O126"/>
  <c r="AA126" s="1"/>
  <c r="P126"/>
  <c r="Q126" s="1"/>
  <c r="AA124"/>
  <c r="AB126" l="1"/>
  <c r="S128"/>
  <c r="T128"/>
  <c r="V128" s="1"/>
  <c r="W128" s="1"/>
  <c r="I130"/>
  <c r="U129"/>
  <c r="J129"/>
  <c r="M129"/>
  <c r="R129"/>
  <c r="P127"/>
  <c r="Q127" s="1"/>
  <c r="O127"/>
  <c r="AA127" s="1"/>
  <c r="Z127"/>
  <c r="K128"/>
  <c r="L128"/>
  <c r="N128" s="1"/>
  <c r="AB124"/>
  <c r="H8" s="1"/>
  <c r="AB127" l="1"/>
  <c r="X128"/>
  <c r="Y128" s="1"/>
  <c r="S129"/>
  <c r="T129"/>
  <c r="V129" s="1"/>
  <c r="W129" s="1"/>
  <c r="I131"/>
  <c r="R130"/>
  <c r="M130"/>
  <c r="J130"/>
  <c r="U130"/>
  <c r="K129"/>
  <c r="L129"/>
  <c r="N129" s="1"/>
  <c r="O128"/>
  <c r="AA128" s="1"/>
  <c r="P128"/>
  <c r="Q128" s="1"/>
  <c r="Z128"/>
  <c r="AB128" l="1"/>
  <c r="X129"/>
  <c r="Y129" s="1"/>
  <c r="I132"/>
  <c r="M131"/>
  <c r="R131"/>
  <c r="U131"/>
  <c r="J131"/>
  <c r="L130"/>
  <c r="N130" s="1"/>
  <c r="K130"/>
  <c r="P129"/>
  <c r="Q129" s="1"/>
  <c r="O129"/>
  <c r="AA129" s="1"/>
  <c r="AB129" s="1"/>
  <c r="T130"/>
  <c r="V130" s="1"/>
  <c r="W130" s="1"/>
  <c r="S130"/>
  <c r="Z129"/>
  <c r="Z130" l="1"/>
  <c r="O130"/>
  <c r="AA130" s="1"/>
  <c r="P130"/>
  <c r="Q130" s="1"/>
  <c r="T131"/>
  <c r="V131" s="1"/>
  <c r="S131"/>
  <c r="X130"/>
  <c r="Y130" s="1"/>
  <c r="L131"/>
  <c r="N131" s="1"/>
  <c r="K131"/>
  <c r="I133"/>
  <c r="U132"/>
  <c r="J132"/>
  <c r="M132"/>
  <c r="R132"/>
  <c r="AB130" l="1"/>
  <c r="W131"/>
  <c r="X131"/>
  <c r="Y131" s="1"/>
  <c r="K132"/>
  <c r="L132"/>
  <c r="N132" s="1"/>
  <c r="P131"/>
  <c r="Q131" s="1"/>
  <c r="O131"/>
  <c r="S132"/>
  <c r="T132"/>
  <c r="V132" s="1"/>
  <c r="W132" s="1"/>
  <c r="I134"/>
  <c r="U133"/>
  <c r="J133"/>
  <c r="M133"/>
  <c r="R133"/>
  <c r="Z131"/>
  <c r="Z132" l="1"/>
  <c r="K133"/>
  <c r="L133"/>
  <c r="N133" s="1"/>
  <c r="P132"/>
  <c r="Q132" s="1"/>
  <c r="O132"/>
  <c r="AA132" s="1"/>
  <c r="AB132" s="1"/>
  <c r="S133"/>
  <c r="T133"/>
  <c r="V133" s="1"/>
  <c r="W133" s="1"/>
  <c r="I135"/>
  <c r="U134"/>
  <c r="R134"/>
  <c r="J134"/>
  <c r="M134"/>
  <c r="X132"/>
  <c r="Y132" s="1"/>
  <c r="AA131"/>
  <c r="AB131" s="1"/>
  <c r="Z133" l="1"/>
  <c r="X133"/>
  <c r="Y133" s="1"/>
  <c r="K134"/>
  <c r="L134"/>
  <c r="N134" s="1"/>
  <c r="S134"/>
  <c r="T134"/>
  <c r="V134" s="1"/>
  <c r="P133"/>
  <c r="Q133" s="1"/>
  <c r="O133"/>
  <c r="AA133" s="1"/>
  <c r="R135"/>
  <c r="J135"/>
  <c r="U135"/>
  <c r="M135"/>
  <c r="AB133" l="1"/>
  <c r="Z134"/>
  <c r="W134"/>
  <c r="X134"/>
  <c r="Y134" s="1"/>
  <c r="L135"/>
  <c r="N135" s="1"/>
  <c r="K135"/>
  <c r="T135"/>
  <c r="S135"/>
  <c r="V135"/>
  <c r="W135" s="1"/>
  <c r="O134"/>
  <c r="P134"/>
  <c r="Q134" s="1"/>
  <c r="AA134" l="1"/>
  <c r="AB134" s="1"/>
  <c r="Z135"/>
  <c r="F8" s="1"/>
  <c r="P135"/>
  <c r="Q135" s="1"/>
  <c r="O135"/>
  <c r="AA135" s="1"/>
  <c r="X135"/>
  <c r="Y135" s="1"/>
  <c r="AB135" l="1"/>
  <c r="G8"/>
</calcChain>
</file>

<file path=xl/sharedStrings.xml><?xml version="1.0" encoding="utf-8"?>
<sst xmlns="http://schemas.openxmlformats.org/spreadsheetml/2006/main" count="39" uniqueCount="30">
  <si>
    <t>TX Risco</t>
  </si>
  <si>
    <t>Contribuições Reais</t>
  </si>
  <si>
    <t>UR</t>
  </si>
  <si>
    <t>Quota</t>
  </si>
  <si>
    <t>7 x Urs</t>
  </si>
  <si>
    <t>TX ADM</t>
  </si>
  <si>
    <t>Salário de 
Contribuição</t>
  </si>
  <si>
    <t>Dissídio 
Furnas</t>
  </si>
  <si>
    <t>Ctb 
Participante</t>
  </si>
  <si>
    <t>TX 
Adm</t>
  </si>
  <si>
    <t>TX 
Risco</t>
  </si>
  <si>
    <t>CTB 
Patrocinadora</t>
  </si>
  <si>
    <t>Ref.</t>
  </si>
  <si>
    <t>Contribuição Máxima</t>
  </si>
  <si>
    <t>Total</t>
  </si>
  <si>
    <t>Total 
(em Quotas)</t>
  </si>
  <si>
    <t>Quanto deixou de acumular em 12 meses:</t>
  </si>
  <si>
    <t>Quanto deixou de acumular em 5 anos:</t>
  </si>
  <si>
    <t>Quanto deixou de acumular em 10 anos:</t>
  </si>
  <si>
    <t>Diferença</t>
  </si>
  <si>
    <t>Ctb Part
(em quotas)</t>
  </si>
  <si>
    <t>Ctb Patroc.
(Em quotas)</t>
  </si>
  <si>
    <t>Dif. Patroc.
(em quotas)</t>
  </si>
  <si>
    <t>Dif. Part.
(em quotas)</t>
  </si>
  <si>
    <t>Quanto o participante deixa de acumular quando não contribui pelo máximo?</t>
  </si>
  <si>
    <t>Participante</t>
  </si>
  <si>
    <t>Patrocinador</t>
  </si>
  <si>
    <t>Informe o percentual de contribuição atual:</t>
  </si>
  <si>
    <t>Informe seu Salário de Contribuição Atual:</t>
  </si>
  <si>
    <r>
      <rPr>
        <i/>
        <u/>
        <sz val="9"/>
        <color theme="1"/>
        <rFont val="Gadugi"/>
        <family val="2"/>
      </rPr>
      <t xml:space="preserve">Obs 1: </t>
    </r>
    <r>
      <rPr>
        <i/>
        <sz val="9"/>
        <color theme="1"/>
        <rFont val="Gadugi"/>
        <family val="2"/>
      </rPr>
      <t xml:space="preserve">Os valores são estimados com base em variáveis reais ocorridas nos últimos 10 anos, tais como: taxa de carregamento, taxa de risco, Unidade de Referência - UR, dissídios coletivos, entre outras;
</t>
    </r>
    <r>
      <rPr>
        <i/>
        <u/>
        <sz val="9"/>
        <color theme="1"/>
        <rFont val="Gadugi"/>
        <family val="2"/>
      </rPr>
      <t>Obs 2:</t>
    </r>
    <r>
      <rPr>
        <i/>
        <sz val="9"/>
        <color theme="1"/>
        <rFont val="Gadugi"/>
        <family val="2"/>
      </rPr>
      <t xml:space="preserve"> A estimativa não considera o pagamento de Participações nos Lucros ocorridos nos últimos 10 anos, então as perdas podem ser ainda maiores.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</si>
</sst>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.0%"/>
    <numFmt numFmtId="165" formatCode="0.0000"/>
    <numFmt numFmtId="166" formatCode="#,##0.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Gadugi"/>
      <family val="2"/>
    </font>
    <font>
      <sz val="11"/>
      <color theme="1"/>
      <name val="Gadugi"/>
      <family val="2"/>
    </font>
    <font>
      <sz val="11"/>
      <color rgb="FF0000FF"/>
      <name val="Gadugi"/>
      <family val="2"/>
    </font>
    <font>
      <b/>
      <sz val="11"/>
      <color theme="1"/>
      <name val="Gadugi"/>
      <family val="2"/>
    </font>
    <font>
      <i/>
      <sz val="9"/>
      <color theme="1"/>
      <name val="Gadugi"/>
      <family val="2"/>
    </font>
    <font>
      <i/>
      <u/>
      <sz val="9"/>
      <color theme="1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0" fontId="0" fillId="0" borderId="0" xfId="2" applyNumberFormat="1" applyFont="1"/>
    <xf numFmtId="0" fontId="5" fillId="2" borderId="1" xfId="0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/>
    <xf numFmtId="0" fontId="6" fillId="3" borderId="1" xfId="0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10" fontId="6" fillId="3" borderId="1" xfId="2" applyNumberFormat="1" applyFont="1" applyFill="1" applyBorder="1"/>
    <xf numFmtId="0" fontId="6" fillId="3" borderId="1" xfId="0" applyFont="1" applyFill="1" applyBorder="1" applyAlignment="1">
      <alignment horizontal="center"/>
    </xf>
    <xf numFmtId="4" fontId="3" fillId="0" borderId="1" xfId="0" applyNumberFormat="1" applyFont="1" applyBorder="1"/>
    <xf numFmtId="165" fontId="6" fillId="3" borderId="1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/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2" fillId="0" borderId="6" xfId="0" applyNumberFormat="1" applyFont="1" applyBorder="1"/>
    <xf numFmtId="0" fontId="4" fillId="0" borderId="0" xfId="0" applyFont="1"/>
    <xf numFmtId="4" fontId="2" fillId="0" borderId="2" xfId="0" applyNumberFormat="1" applyFont="1" applyBorder="1"/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/>
    <xf numFmtId="4" fontId="2" fillId="0" borderId="1" xfId="0" applyNumberFormat="1" applyFont="1" applyBorder="1"/>
    <xf numFmtId="4" fontId="3" fillId="0" borderId="8" xfId="0" applyNumberFormat="1" applyFont="1" applyBorder="1"/>
    <xf numFmtId="4" fontId="2" fillId="2" borderId="11" xfId="0" applyNumberFormat="1" applyFont="1" applyFill="1" applyBorder="1" applyAlignment="1">
      <alignment horizontal="center" vertical="center" wrapText="1"/>
    </xf>
    <xf numFmtId="166" fontId="3" fillId="0" borderId="11" xfId="0" applyNumberFormat="1" applyFont="1" applyBorder="1"/>
    <xf numFmtId="0" fontId="2" fillId="0" borderId="0" xfId="0" applyFont="1"/>
    <xf numFmtId="165" fontId="3" fillId="0" borderId="2" xfId="0" applyNumberFormat="1" applyFont="1" applyBorder="1"/>
    <xf numFmtId="165" fontId="3" fillId="0" borderId="1" xfId="0" applyNumberFormat="1" applyFont="1" applyBorder="1"/>
    <xf numFmtId="4" fontId="2" fillId="2" borderId="12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/>
    <xf numFmtId="4" fontId="7" fillId="2" borderId="0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/>
    <xf numFmtId="0" fontId="8" fillId="0" borderId="0" xfId="0" applyFont="1" applyAlignment="1">
      <alignment vertical="center"/>
    </xf>
    <xf numFmtId="164" fontId="11" fillId="0" borderId="0" xfId="2" applyNumberFormat="1" applyFont="1" applyAlignment="1" applyProtection="1">
      <alignment horizontal="center"/>
      <protection locked="0"/>
    </xf>
    <xf numFmtId="10" fontId="10" fillId="0" borderId="0" xfId="2" applyNumberFormat="1" applyFont="1"/>
    <xf numFmtId="0" fontId="10" fillId="0" borderId="0" xfId="0" applyFont="1" applyAlignment="1">
      <alignment horizontal="center"/>
    </xf>
    <xf numFmtId="4" fontId="11" fillId="0" borderId="0" xfId="0" applyNumberFormat="1" applyFont="1" applyAlignment="1" applyProtection="1">
      <alignment horizontal="center"/>
      <protection locked="0"/>
    </xf>
    <xf numFmtId="0" fontId="10" fillId="0" borderId="0" xfId="0" applyFont="1"/>
    <xf numFmtId="0" fontId="10" fillId="0" borderId="0" xfId="0" applyFont="1" applyAlignment="1">
      <alignment horizontal="right"/>
    </xf>
    <xf numFmtId="10" fontId="12" fillId="0" borderId="1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/>
    <xf numFmtId="4" fontId="10" fillId="0" borderId="1" xfId="2" applyNumberFormat="1" applyFont="1" applyBorder="1"/>
    <xf numFmtId="4" fontId="12" fillId="0" borderId="1" xfId="1" applyNumberFormat="1" applyFont="1" applyBorder="1" applyAlignment="1"/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504824</xdr:rowOff>
    </xdr:from>
    <xdr:to>
      <xdr:col>13</xdr:col>
      <xdr:colOff>229252</xdr:colOff>
      <xdr:row>9</xdr:row>
      <xdr:rowOff>600826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89C691FC-A9D8-453F-9C1F-B78CE3A23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504824"/>
          <a:ext cx="3991627" cy="3382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137"/>
  <sheetViews>
    <sheetView showGridLines="0" tabSelected="1" workbookViewId="0">
      <selection activeCell="F3" sqref="F3"/>
    </sheetView>
  </sheetViews>
  <sheetFormatPr defaultRowHeight="15"/>
  <cols>
    <col min="1" max="1" width="4" customWidth="1"/>
    <col min="2" max="2" width="10.140625" customWidth="1"/>
    <col min="3" max="3" width="9.140625" style="3"/>
    <col min="4" max="4" width="10" style="3" customWidth="1"/>
    <col min="5" max="5" width="13.28515625" style="3" customWidth="1"/>
    <col min="6" max="7" width="16.5703125" style="5" customWidth="1"/>
    <col min="8" max="8" width="16.5703125" style="1" customWidth="1"/>
    <col min="9" max="9" width="13.5703125" style="2" customWidth="1"/>
    <col min="10" max="11" width="10.85546875" style="21" customWidth="1"/>
    <col min="12" max="13" width="10.85546875" style="2" customWidth="1"/>
    <col min="14" max="15" width="10.85546875" style="23" customWidth="1"/>
    <col min="16" max="17" width="11.85546875" style="23" customWidth="1"/>
    <col min="18" max="18" width="9.42578125" style="21" bestFit="1" customWidth="1"/>
    <col min="19" max="19" width="9.42578125" style="21" customWidth="1"/>
    <col min="20" max="21" width="5.7109375" style="2" bestFit="1" customWidth="1"/>
    <col min="22" max="22" width="10.7109375" style="23" bestFit="1" customWidth="1"/>
    <col min="23" max="23" width="10.7109375" style="23" customWidth="1"/>
    <col min="24" max="24" width="11.42578125" style="4" customWidth="1"/>
    <col min="25" max="25" width="11.42578125" style="31" customWidth="1"/>
    <col min="26" max="27" width="11.42578125" style="4" customWidth="1"/>
    <col min="28" max="28" width="9.140625" style="4"/>
  </cols>
  <sheetData>
    <row r="1" spans="2:28" ht="78" customHeight="1">
      <c r="B1" s="50" t="s">
        <v>24</v>
      </c>
      <c r="C1" s="50"/>
      <c r="D1" s="50"/>
      <c r="E1" s="50"/>
      <c r="F1" s="50"/>
      <c r="G1" s="50"/>
      <c r="H1" s="50"/>
      <c r="I1" s="38"/>
      <c r="J1" s="38"/>
      <c r="K1" s="38"/>
      <c r="L1" s="38"/>
      <c r="M1" s="38"/>
      <c r="N1" s="38"/>
    </row>
    <row r="2" spans="2:28" ht="20.25" customHeight="1">
      <c r="B2" s="51" t="s">
        <v>27</v>
      </c>
      <c r="C2" s="51"/>
      <c r="D2" s="51"/>
      <c r="E2" s="51"/>
      <c r="F2" s="39">
        <v>0.05</v>
      </c>
      <c r="G2" s="40"/>
      <c r="H2" s="41"/>
    </row>
    <row r="3" spans="2:28" ht="20.25" customHeight="1">
      <c r="B3" s="51" t="s">
        <v>28</v>
      </c>
      <c r="C3" s="51"/>
      <c r="D3" s="51"/>
      <c r="E3" s="51"/>
      <c r="F3" s="42">
        <v>5000</v>
      </c>
      <c r="G3" s="40"/>
      <c r="H3" s="41"/>
    </row>
    <row r="4" spans="2:28" ht="33.75" customHeight="1">
      <c r="B4" s="43"/>
      <c r="C4" s="44"/>
      <c r="D4" s="44"/>
      <c r="E4" s="44"/>
      <c r="F4" s="40"/>
      <c r="G4" s="40"/>
      <c r="H4" s="41"/>
    </row>
    <row r="5" spans="2:28">
      <c r="B5" s="43"/>
      <c r="C5" s="44"/>
      <c r="D5" s="44"/>
      <c r="E5" s="44"/>
      <c r="F5" s="45" t="s">
        <v>25</v>
      </c>
      <c r="G5" s="45" t="s">
        <v>26</v>
      </c>
      <c r="H5" s="46" t="s">
        <v>14</v>
      </c>
    </row>
    <row r="6" spans="2:28" ht="21.75" customHeight="1">
      <c r="B6" s="47" t="s">
        <v>16</v>
      </c>
      <c r="C6" s="44"/>
      <c r="D6" s="47"/>
      <c r="E6" s="47"/>
      <c r="F6" s="48">
        <f>SUM(Z16:Z27)*$E$16</f>
        <v>1357.7218144788797</v>
      </c>
      <c r="G6" s="48">
        <f>SUM(AA16:AA27)*$E$16</f>
        <v>1224.6471734374838</v>
      </c>
      <c r="H6" s="49">
        <f>SUM(AB16:AB27)*$E$16</f>
        <v>2582.368987916363</v>
      </c>
    </row>
    <row r="7" spans="2:28" ht="21.75" customHeight="1">
      <c r="B7" s="47" t="s">
        <v>17</v>
      </c>
      <c r="C7" s="44"/>
      <c r="D7" s="47"/>
      <c r="E7" s="47"/>
      <c r="F7" s="48">
        <f>SUM(Z16:Z75)*$E$16</f>
        <v>8503.8989345514146</v>
      </c>
      <c r="G7" s="48">
        <f>SUM(AA16:AA75)*$E$16</f>
        <v>7772.5471478312465</v>
      </c>
      <c r="H7" s="49">
        <f>SUM(AB16:AB75)*$E$16</f>
        <v>16276.446082382658</v>
      </c>
    </row>
    <row r="8" spans="2:28" ht="21.75" customHeight="1">
      <c r="B8" s="47" t="s">
        <v>18</v>
      </c>
      <c r="C8" s="44"/>
      <c r="D8" s="47"/>
      <c r="E8" s="47"/>
      <c r="F8" s="48">
        <f>SUM(Z16:Z135)*$E$16</f>
        <v>18280.655414916979</v>
      </c>
      <c r="G8" s="48">
        <f>SUM(AA16:AA135)*$E$16</f>
        <v>16503.405263838555</v>
      </c>
      <c r="H8" s="49">
        <f>SUM(AB16:AB124)*$E$16</f>
        <v>31074.602205258616</v>
      </c>
    </row>
    <row r="9" spans="2:28" ht="26.25" customHeight="1">
      <c r="B9" s="43"/>
      <c r="C9" s="44"/>
      <c r="D9" s="44"/>
      <c r="E9" s="44"/>
      <c r="F9" s="40"/>
      <c r="G9" s="40"/>
      <c r="H9" s="41"/>
    </row>
    <row r="10" spans="2:28" ht="96" customHeight="1">
      <c r="B10" s="52" t="s">
        <v>29</v>
      </c>
      <c r="C10" s="53"/>
      <c r="D10" s="53"/>
      <c r="E10" s="53"/>
      <c r="F10" s="53"/>
      <c r="G10" s="53"/>
      <c r="H10" s="53"/>
    </row>
    <row r="11" spans="2:28" hidden="1"/>
    <row r="12" spans="2:28" hidden="1"/>
    <row r="13" spans="2:28" ht="15.75" hidden="1" thickBot="1"/>
    <row r="14" spans="2:28" ht="20.25" hidden="1" customHeight="1">
      <c r="J14" s="58" t="s">
        <v>1</v>
      </c>
      <c r="K14" s="59"/>
      <c r="L14" s="59"/>
      <c r="M14" s="59"/>
      <c r="N14" s="59"/>
      <c r="O14" s="59"/>
      <c r="P14" s="59"/>
      <c r="Q14" s="60"/>
      <c r="R14" s="54" t="s">
        <v>13</v>
      </c>
      <c r="S14" s="55"/>
      <c r="T14" s="56"/>
      <c r="U14" s="56"/>
      <c r="V14" s="56"/>
      <c r="W14" s="56"/>
      <c r="X14" s="56"/>
      <c r="Y14" s="57"/>
      <c r="Z14" s="36"/>
      <c r="AA14" s="36"/>
    </row>
    <row r="15" spans="2:28" ht="30.75" hidden="1" customHeight="1">
      <c r="B15" s="6" t="s">
        <v>12</v>
      </c>
      <c r="C15" s="6" t="s">
        <v>2</v>
      </c>
      <c r="D15" s="6" t="s">
        <v>4</v>
      </c>
      <c r="E15" s="6" t="s">
        <v>3</v>
      </c>
      <c r="F15" s="7" t="s">
        <v>5</v>
      </c>
      <c r="G15" s="7" t="s">
        <v>0</v>
      </c>
      <c r="H15" s="8" t="s">
        <v>7</v>
      </c>
      <c r="I15" s="17" t="s">
        <v>6</v>
      </c>
      <c r="J15" s="19" t="s">
        <v>8</v>
      </c>
      <c r="K15" s="34" t="s">
        <v>20</v>
      </c>
      <c r="L15" s="9" t="s">
        <v>9</v>
      </c>
      <c r="M15" s="9" t="s">
        <v>10</v>
      </c>
      <c r="N15" s="20" t="s">
        <v>11</v>
      </c>
      <c r="O15" s="25" t="s">
        <v>21</v>
      </c>
      <c r="P15" s="25" t="s">
        <v>14</v>
      </c>
      <c r="Q15" s="29" t="s">
        <v>15</v>
      </c>
      <c r="R15" s="19" t="s">
        <v>8</v>
      </c>
      <c r="S15" s="34" t="s">
        <v>20</v>
      </c>
      <c r="T15" s="9" t="s">
        <v>9</v>
      </c>
      <c r="U15" s="9" t="s">
        <v>10</v>
      </c>
      <c r="V15" s="9" t="s">
        <v>11</v>
      </c>
      <c r="W15" s="25" t="s">
        <v>21</v>
      </c>
      <c r="X15" s="9" t="s">
        <v>14</v>
      </c>
      <c r="Y15" s="20" t="s">
        <v>15</v>
      </c>
      <c r="Z15" s="20" t="s">
        <v>23</v>
      </c>
      <c r="AA15" s="20" t="s">
        <v>22</v>
      </c>
      <c r="AB15" s="9" t="s">
        <v>19</v>
      </c>
    </row>
    <row r="16" spans="2:28" hidden="1">
      <c r="B16" s="10">
        <v>43678</v>
      </c>
      <c r="C16" s="11">
        <v>420.09</v>
      </c>
      <c r="D16" s="12">
        <f t="shared" ref="D16:D47" si="0">C16*7</f>
        <v>2940.6299999999997</v>
      </c>
      <c r="E16" s="16">
        <v>9.0478000000000005</v>
      </c>
      <c r="F16" s="13">
        <v>0.10680000000000001</v>
      </c>
      <c r="G16" s="13">
        <v>4.1999999999999997E-3</v>
      </c>
      <c r="H16" s="14">
        <v>1</v>
      </c>
      <c r="I16" s="18">
        <f>F3/H16</f>
        <v>5000</v>
      </c>
      <c r="J16" s="22">
        <f t="shared" ref="J16:J47" si="1">(I16*0.02)+((I16-D16)*$F$2)</f>
        <v>202.96850000000001</v>
      </c>
      <c r="K16" s="35">
        <f>J16/E16</f>
        <v>22.432911868078428</v>
      </c>
      <c r="L16" s="15">
        <f t="shared" ref="L16:L47" si="2">F16*J16</f>
        <v>21.677035800000002</v>
      </c>
      <c r="M16" s="15">
        <f t="shared" ref="M16:M47" si="3">G16*I16</f>
        <v>21</v>
      </c>
      <c r="N16" s="24">
        <f t="shared" ref="N16:N47" si="4">J16-L16-M16</f>
        <v>160.29146420000001</v>
      </c>
      <c r="O16" s="26">
        <f>N16/E16</f>
        <v>17.716070669112934</v>
      </c>
      <c r="P16" s="28">
        <f t="shared" ref="P16:P47" si="5">N16+J16</f>
        <v>363.25996420000001</v>
      </c>
      <c r="Q16" s="30">
        <f t="shared" ref="Q16:Q47" si="6">P16/E16</f>
        <v>40.148982537191358</v>
      </c>
      <c r="R16" s="22">
        <f t="shared" ref="R16:R47" si="7">(I16*0.02)+((I16-D16)*0.1)</f>
        <v>305.93700000000001</v>
      </c>
      <c r="S16" s="35">
        <f>R16/E16</f>
        <v>33.813413205420105</v>
      </c>
      <c r="T16" s="15">
        <f t="shared" ref="T16:T47" si="8">F16*R16</f>
        <v>32.674071600000005</v>
      </c>
      <c r="U16" s="15">
        <f t="shared" ref="U16:U47" si="9">G16*I16</f>
        <v>21</v>
      </c>
      <c r="V16" s="27">
        <f>R16-T16-U16</f>
        <v>252.26292840000002</v>
      </c>
      <c r="W16" s="27">
        <f>V16/E16</f>
        <v>27.881134463626516</v>
      </c>
      <c r="X16" s="15">
        <f>R16+V16</f>
        <v>558.19992840000009</v>
      </c>
      <c r="Y16" s="37">
        <f t="shared" ref="Y16:Y47" si="10">X16/E16</f>
        <v>61.694547669046628</v>
      </c>
      <c r="Z16" s="32">
        <f>S16-K16</f>
        <v>11.380501337341677</v>
      </c>
      <c r="AA16" s="32">
        <f>W16-O16</f>
        <v>10.165063794513582</v>
      </c>
      <c r="AB16" s="33">
        <f>AA16+Z16</f>
        <v>21.545565131855259</v>
      </c>
    </row>
    <row r="17" spans="2:28" hidden="1">
      <c r="B17" s="10">
        <v>43647</v>
      </c>
      <c r="C17" s="11">
        <v>420.09</v>
      </c>
      <c r="D17" s="12">
        <f t="shared" si="0"/>
        <v>2940.6299999999997</v>
      </c>
      <c r="E17" s="16">
        <v>9.0478000000000005</v>
      </c>
      <c r="F17" s="13">
        <v>0.10680000000000001</v>
      </c>
      <c r="G17" s="13">
        <v>4.1999999999999997E-3</v>
      </c>
      <c r="H17" s="14">
        <v>1</v>
      </c>
      <c r="I17" s="18">
        <f>I16/H17</f>
        <v>5000</v>
      </c>
      <c r="J17" s="22">
        <f t="shared" si="1"/>
        <v>202.96850000000001</v>
      </c>
      <c r="K17" s="35">
        <f t="shared" ref="K17:K80" si="11">J17/E17</f>
        <v>22.432911868078428</v>
      </c>
      <c r="L17" s="15">
        <f t="shared" si="2"/>
        <v>21.677035800000002</v>
      </c>
      <c r="M17" s="15">
        <f t="shared" si="3"/>
        <v>21</v>
      </c>
      <c r="N17" s="24">
        <f t="shared" si="4"/>
        <v>160.29146420000001</v>
      </c>
      <c r="O17" s="26">
        <f t="shared" ref="O17:O80" si="12">N17/E17</f>
        <v>17.716070669112934</v>
      </c>
      <c r="P17" s="28">
        <f t="shared" si="5"/>
        <v>363.25996420000001</v>
      </c>
      <c r="Q17" s="30">
        <f t="shared" si="6"/>
        <v>40.148982537191358</v>
      </c>
      <c r="R17" s="22">
        <f t="shared" si="7"/>
        <v>305.93700000000001</v>
      </c>
      <c r="S17" s="35">
        <f t="shared" ref="S17:S80" si="13">R17/E17</f>
        <v>33.813413205420105</v>
      </c>
      <c r="T17" s="15">
        <f t="shared" si="8"/>
        <v>32.674071600000005</v>
      </c>
      <c r="U17" s="15">
        <f t="shared" si="9"/>
        <v>21</v>
      </c>
      <c r="V17" s="27">
        <f t="shared" ref="V17:V80" si="14">R17-T17-U17</f>
        <v>252.26292840000002</v>
      </c>
      <c r="W17" s="27">
        <f t="shared" ref="W17:W80" si="15">V17/E17</f>
        <v>27.881134463626516</v>
      </c>
      <c r="X17" s="15">
        <f t="shared" ref="X17:X80" si="16">R17+V17</f>
        <v>558.19992840000009</v>
      </c>
      <c r="Y17" s="37">
        <f t="shared" si="10"/>
        <v>61.694547669046628</v>
      </c>
      <c r="Z17" s="32">
        <f t="shared" ref="Z17:Z80" si="17">S17-K17</f>
        <v>11.380501337341677</v>
      </c>
      <c r="AA17" s="32">
        <f t="shared" ref="AA17:AA80" si="18">W17-O17</f>
        <v>10.165063794513582</v>
      </c>
      <c r="AB17" s="33">
        <f t="shared" ref="AB17:AB80" si="19">AA17+Z17</f>
        <v>21.545565131855259</v>
      </c>
    </row>
    <row r="18" spans="2:28" hidden="1">
      <c r="B18" s="10">
        <v>43617</v>
      </c>
      <c r="C18" s="11">
        <v>420.09</v>
      </c>
      <c r="D18" s="12">
        <f t="shared" si="0"/>
        <v>2940.6299999999997</v>
      </c>
      <c r="E18" s="16">
        <v>8.9492999999999991</v>
      </c>
      <c r="F18" s="13">
        <v>0.10680000000000001</v>
      </c>
      <c r="G18" s="13">
        <v>4.1999999999999997E-3</v>
      </c>
      <c r="H18" s="14">
        <v>1</v>
      </c>
      <c r="I18" s="18">
        <f t="shared" ref="I18:I81" si="20">I17/H18</f>
        <v>5000</v>
      </c>
      <c r="J18" s="22">
        <f t="shared" si="1"/>
        <v>202.96850000000001</v>
      </c>
      <c r="K18" s="35">
        <f t="shared" si="11"/>
        <v>22.679818533293108</v>
      </c>
      <c r="L18" s="15">
        <f t="shared" si="2"/>
        <v>21.677035800000002</v>
      </c>
      <c r="M18" s="15">
        <f t="shared" si="3"/>
        <v>21</v>
      </c>
      <c r="N18" s="24">
        <f t="shared" si="4"/>
        <v>160.29146420000001</v>
      </c>
      <c r="O18" s="26">
        <f t="shared" si="12"/>
        <v>17.911061669627795</v>
      </c>
      <c r="P18" s="28">
        <f t="shared" si="5"/>
        <v>363.25996420000001</v>
      </c>
      <c r="Q18" s="30">
        <f t="shared" si="6"/>
        <v>40.590880202920907</v>
      </c>
      <c r="R18" s="22">
        <f t="shared" si="7"/>
        <v>305.93700000000001</v>
      </c>
      <c r="S18" s="35">
        <f t="shared" si="13"/>
        <v>34.185578760349976</v>
      </c>
      <c r="T18" s="15">
        <f t="shared" si="8"/>
        <v>32.674071600000005</v>
      </c>
      <c r="U18" s="15">
        <f t="shared" si="9"/>
        <v>21</v>
      </c>
      <c r="V18" s="27">
        <f t="shared" si="14"/>
        <v>252.26292840000002</v>
      </c>
      <c r="W18" s="27">
        <f t="shared" si="15"/>
        <v>28.18800670443499</v>
      </c>
      <c r="X18" s="15">
        <f t="shared" si="16"/>
        <v>558.19992840000009</v>
      </c>
      <c r="Y18" s="37">
        <f t="shared" si="10"/>
        <v>62.373585464784973</v>
      </c>
      <c r="Z18" s="32">
        <f t="shared" si="17"/>
        <v>11.505760227056868</v>
      </c>
      <c r="AA18" s="32">
        <f t="shared" si="18"/>
        <v>10.276945034807195</v>
      </c>
      <c r="AB18" s="33">
        <f t="shared" si="19"/>
        <v>21.782705261864063</v>
      </c>
    </row>
    <row r="19" spans="2:28" hidden="1">
      <c r="B19" s="10">
        <v>43586</v>
      </c>
      <c r="C19" s="11">
        <v>420.09</v>
      </c>
      <c r="D19" s="12">
        <f t="shared" si="0"/>
        <v>2940.6299999999997</v>
      </c>
      <c r="E19" s="16">
        <v>8.6120000000000001</v>
      </c>
      <c r="F19" s="13">
        <v>0.10680000000000001</v>
      </c>
      <c r="G19" s="13">
        <v>4.1999999999999997E-3</v>
      </c>
      <c r="H19" s="14">
        <v>1</v>
      </c>
      <c r="I19" s="18">
        <f t="shared" si="20"/>
        <v>5000</v>
      </c>
      <c r="J19" s="22">
        <f t="shared" si="1"/>
        <v>202.96850000000001</v>
      </c>
      <c r="K19" s="35">
        <f t="shared" si="11"/>
        <v>23.568102647468649</v>
      </c>
      <c r="L19" s="15">
        <f t="shared" si="2"/>
        <v>21.677035800000002</v>
      </c>
      <c r="M19" s="15">
        <f t="shared" si="3"/>
        <v>21</v>
      </c>
      <c r="N19" s="24">
        <f t="shared" si="4"/>
        <v>160.29146420000001</v>
      </c>
      <c r="O19" s="26">
        <f t="shared" si="12"/>
        <v>18.612571319089643</v>
      </c>
      <c r="P19" s="28">
        <f t="shared" si="5"/>
        <v>363.25996420000001</v>
      </c>
      <c r="Q19" s="30">
        <f t="shared" si="6"/>
        <v>42.180673966558295</v>
      </c>
      <c r="R19" s="22">
        <f t="shared" si="7"/>
        <v>305.93700000000001</v>
      </c>
      <c r="S19" s="35">
        <f t="shared" si="13"/>
        <v>35.524500696702276</v>
      </c>
      <c r="T19" s="15">
        <f t="shared" si="8"/>
        <v>32.674071600000005</v>
      </c>
      <c r="U19" s="15">
        <f t="shared" si="9"/>
        <v>21</v>
      </c>
      <c r="V19" s="27">
        <f t="shared" si="14"/>
        <v>252.26292840000002</v>
      </c>
      <c r="W19" s="27">
        <f t="shared" si="15"/>
        <v>29.292026056665122</v>
      </c>
      <c r="X19" s="15">
        <f t="shared" si="16"/>
        <v>558.19992840000009</v>
      </c>
      <c r="Y19" s="37">
        <f t="shared" si="10"/>
        <v>64.816526753367398</v>
      </c>
      <c r="Z19" s="32">
        <f t="shared" si="17"/>
        <v>11.956398049233627</v>
      </c>
      <c r="AA19" s="32">
        <f t="shared" si="18"/>
        <v>10.67945473757548</v>
      </c>
      <c r="AB19" s="33">
        <f t="shared" si="19"/>
        <v>22.635852786809107</v>
      </c>
    </row>
    <row r="20" spans="2:28" hidden="1">
      <c r="B20" s="10">
        <v>43556</v>
      </c>
      <c r="C20" s="11">
        <v>420.09</v>
      </c>
      <c r="D20" s="12">
        <f t="shared" si="0"/>
        <v>2940.6299999999997</v>
      </c>
      <c r="E20" s="16">
        <v>8.391</v>
      </c>
      <c r="F20" s="13">
        <v>0.10680000000000001</v>
      </c>
      <c r="G20" s="13">
        <v>4.1999999999999997E-3</v>
      </c>
      <c r="H20" s="14">
        <v>1</v>
      </c>
      <c r="I20" s="18">
        <f t="shared" si="20"/>
        <v>5000</v>
      </c>
      <c r="J20" s="22">
        <f t="shared" si="1"/>
        <v>202.96850000000001</v>
      </c>
      <c r="K20" s="35">
        <f t="shared" si="11"/>
        <v>24.188833273745679</v>
      </c>
      <c r="L20" s="15">
        <f t="shared" si="2"/>
        <v>21.677035800000002</v>
      </c>
      <c r="M20" s="15">
        <f t="shared" si="3"/>
        <v>21</v>
      </c>
      <c r="N20" s="24">
        <f t="shared" si="4"/>
        <v>160.29146420000001</v>
      </c>
      <c r="O20" s="26">
        <f t="shared" si="12"/>
        <v>19.102784435704923</v>
      </c>
      <c r="P20" s="28">
        <f t="shared" si="5"/>
        <v>363.25996420000001</v>
      </c>
      <c r="Q20" s="30">
        <f t="shared" si="6"/>
        <v>43.291617709450605</v>
      </c>
      <c r="R20" s="22">
        <f t="shared" si="7"/>
        <v>305.93700000000001</v>
      </c>
      <c r="S20" s="35">
        <f t="shared" si="13"/>
        <v>36.460135859849842</v>
      </c>
      <c r="T20" s="15">
        <f t="shared" si="8"/>
        <v>32.674071600000005</v>
      </c>
      <c r="U20" s="15">
        <f t="shared" si="9"/>
        <v>21</v>
      </c>
      <c r="V20" s="27">
        <f t="shared" si="14"/>
        <v>252.26292840000002</v>
      </c>
      <c r="W20" s="27">
        <f t="shared" si="15"/>
        <v>30.063511905613158</v>
      </c>
      <c r="X20" s="15">
        <f t="shared" si="16"/>
        <v>558.19992840000009</v>
      </c>
      <c r="Y20" s="37">
        <f t="shared" si="10"/>
        <v>66.523647765463011</v>
      </c>
      <c r="Z20" s="32">
        <f t="shared" si="17"/>
        <v>12.271302586104163</v>
      </c>
      <c r="AA20" s="32">
        <f t="shared" si="18"/>
        <v>10.960727469908235</v>
      </c>
      <c r="AB20" s="33">
        <f t="shared" si="19"/>
        <v>23.232030056012398</v>
      </c>
    </row>
    <row r="21" spans="2:28" hidden="1">
      <c r="B21" s="10">
        <v>43525</v>
      </c>
      <c r="C21" s="11">
        <v>420.09</v>
      </c>
      <c r="D21" s="12">
        <f t="shared" si="0"/>
        <v>2940.6299999999997</v>
      </c>
      <c r="E21" s="16">
        <v>8.3010000000000002</v>
      </c>
      <c r="F21" s="13">
        <v>9.2399999999999996E-2</v>
      </c>
      <c r="G21" s="13">
        <v>6.7999999999999996E-3</v>
      </c>
      <c r="H21" s="14">
        <v>1</v>
      </c>
      <c r="I21" s="18">
        <f t="shared" si="20"/>
        <v>5000</v>
      </c>
      <c r="J21" s="22">
        <f t="shared" si="1"/>
        <v>202.96850000000001</v>
      </c>
      <c r="K21" s="35">
        <f t="shared" si="11"/>
        <v>24.45109023009276</v>
      </c>
      <c r="L21" s="15">
        <f t="shared" si="2"/>
        <v>18.754289400000001</v>
      </c>
      <c r="M21" s="15">
        <f t="shared" si="3"/>
        <v>34</v>
      </c>
      <c r="N21" s="24">
        <f t="shared" si="4"/>
        <v>150.2142106</v>
      </c>
      <c r="O21" s="26">
        <f t="shared" si="12"/>
        <v>18.095917431634742</v>
      </c>
      <c r="P21" s="28">
        <f t="shared" si="5"/>
        <v>353.18271060000001</v>
      </c>
      <c r="Q21" s="30">
        <f t="shared" si="6"/>
        <v>42.547007661727505</v>
      </c>
      <c r="R21" s="22">
        <f t="shared" si="7"/>
        <v>305.93700000000001</v>
      </c>
      <c r="S21" s="35">
        <f t="shared" si="13"/>
        <v>36.855439103722446</v>
      </c>
      <c r="T21" s="15">
        <f t="shared" si="8"/>
        <v>28.2685788</v>
      </c>
      <c r="U21" s="15">
        <f t="shared" si="9"/>
        <v>34</v>
      </c>
      <c r="V21" s="27">
        <f t="shared" si="14"/>
        <v>243.66842120000001</v>
      </c>
      <c r="W21" s="27">
        <f t="shared" si="15"/>
        <v>29.354104469341046</v>
      </c>
      <c r="X21" s="15">
        <f t="shared" si="16"/>
        <v>549.60542120000002</v>
      </c>
      <c r="Y21" s="37">
        <f t="shared" si="10"/>
        <v>66.209543573063485</v>
      </c>
      <c r="Z21" s="32">
        <f t="shared" si="17"/>
        <v>12.404348873629687</v>
      </c>
      <c r="AA21" s="32">
        <f t="shared" si="18"/>
        <v>11.258187037706303</v>
      </c>
      <c r="AB21" s="33">
        <f t="shared" si="19"/>
        <v>23.66253591133599</v>
      </c>
    </row>
    <row r="22" spans="2:28" hidden="1">
      <c r="B22" s="10">
        <v>43497</v>
      </c>
      <c r="C22" s="11">
        <v>420.09</v>
      </c>
      <c r="D22" s="12">
        <f t="shared" si="0"/>
        <v>2940.6299999999997</v>
      </c>
      <c r="E22" s="16">
        <v>8.2827999999999999</v>
      </c>
      <c r="F22" s="13">
        <v>9.2399999999999996E-2</v>
      </c>
      <c r="G22" s="13">
        <v>6.7999999999999996E-3</v>
      </c>
      <c r="H22" s="14">
        <v>1</v>
      </c>
      <c r="I22" s="18">
        <f t="shared" si="20"/>
        <v>5000</v>
      </c>
      <c r="J22" s="22">
        <f t="shared" si="1"/>
        <v>202.96850000000001</v>
      </c>
      <c r="K22" s="35">
        <f t="shared" si="11"/>
        <v>24.504817211570966</v>
      </c>
      <c r="L22" s="15">
        <f t="shared" si="2"/>
        <v>18.754289400000001</v>
      </c>
      <c r="M22" s="15">
        <f t="shared" si="3"/>
        <v>34</v>
      </c>
      <c r="N22" s="24">
        <f t="shared" si="4"/>
        <v>150.2142106</v>
      </c>
      <c r="O22" s="26">
        <f t="shared" si="12"/>
        <v>18.135680035736709</v>
      </c>
      <c r="P22" s="28">
        <f t="shared" si="5"/>
        <v>353.18271060000001</v>
      </c>
      <c r="Q22" s="30">
        <f t="shared" si="6"/>
        <v>42.640497247307678</v>
      </c>
      <c r="R22" s="22">
        <f t="shared" si="7"/>
        <v>305.93700000000001</v>
      </c>
      <c r="S22" s="35">
        <f t="shared" si="13"/>
        <v>36.936422465832813</v>
      </c>
      <c r="T22" s="15">
        <f t="shared" si="8"/>
        <v>28.2685788</v>
      </c>
      <c r="U22" s="15">
        <f t="shared" si="9"/>
        <v>34</v>
      </c>
      <c r="V22" s="27">
        <f t="shared" si="14"/>
        <v>243.66842120000001</v>
      </c>
      <c r="W22" s="27">
        <f t="shared" si="15"/>
        <v>29.418604964504759</v>
      </c>
      <c r="X22" s="15">
        <f t="shared" si="16"/>
        <v>549.60542120000002</v>
      </c>
      <c r="Y22" s="37">
        <f t="shared" si="10"/>
        <v>66.355027430337572</v>
      </c>
      <c r="Z22" s="32">
        <f t="shared" si="17"/>
        <v>12.431605254261846</v>
      </c>
      <c r="AA22" s="32">
        <f t="shared" si="18"/>
        <v>11.28292492876805</v>
      </c>
      <c r="AB22" s="33">
        <f t="shared" si="19"/>
        <v>23.714530183029897</v>
      </c>
    </row>
    <row r="23" spans="2:28" hidden="1">
      <c r="B23" s="10">
        <v>43466</v>
      </c>
      <c r="C23" s="11">
        <v>420.09</v>
      </c>
      <c r="D23" s="12">
        <f t="shared" si="0"/>
        <v>2940.6299999999997</v>
      </c>
      <c r="E23" s="16">
        <v>8.2647999999999993</v>
      </c>
      <c r="F23" s="13">
        <v>9.2399999999999996E-2</v>
      </c>
      <c r="G23" s="13">
        <v>6.7999999999999996E-3</v>
      </c>
      <c r="H23" s="14">
        <v>1</v>
      </c>
      <c r="I23" s="18">
        <f t="shared" si="20"/>
        <v>5000</v>
      </c>
      <c r="J23" s="22">
        <f t="shared" si="1"/>
        <v>202.96850000000001</v>
      </c>
      <c r="K23" s="35">
        <f t="shared" si="11"/>
        <v>24.558186525989743</v>
      </c>
      <c r="L23" s="15">
        <f t="shared" si="2"/>
        <v>18.754289400000001</v>
      </c>
      <c r="M23" s="15">
        <f t="shared" si="3"/>
        <v>34</v>
      </c>
      <c r="N23" s="24">
        <f t="shared" si="4"/>
        <v>150.2142106</v>
      </c>
      <c r="O23" s="26">
        <f t="shared" si="12"/>
        <v>18.175177935340241</v>
      </c>
      <c r="P23" s="28">
        <f t="shared" si="5"/>
        <v>353.18271060000001</v>
      </c>
      <c r="Q23" s="30">
        <f t="shared" si="6"/>
        <v>42.733364461329984</v>
      </c>
      <c r="R23" s="22">
        <f t="shared" si="7"/>
        <v>305.93700000000001</v>
      </c>
      <c r="S23" s="35">
        <f t="shared" si="13"/>
        <v>37.016866711838162</v>
      </c>
      <c r="T23" s="15">
        <f t="shared" si="8"/>
        <v>28.2685788</v>
      </c>
      <c r="U23" s="15">
        <f t="shared" si="9"/>
        <v>34</v>
      </c>
      <c r="V23" s="27">
        <f t="shared" si="14"/>
        <v>243.66842120000001</v>
      </c>
      <c r="W23" s="27">
        <f t="shared" si="15"/>
        <v>29.482676072016265</v>
      </c>
      <c r="X23" s="15">
        <f t="shared" si="16"/>
        <v>549.60542120000002</v>
      </c>
      <c r="Y23" s="37">
        <f t="shared" si="10"/>
        <v>66.499542783854423</v>
      </c>
      <c r="Z23" s="32">
        <f t="shared" si="17"/>
        <v>12.458680185848419</v>
      </c>
      <c r="AA23" s="32">
        <f t="shared" si="18"/>
        <v>11.307498136676024</v>
      </c>
      <c r="AB23" s="33">
        <f t="shared" si="19"/>
        <v>23.766178322524443</v>
      </c>
    </row>
    <row r="24" spans="2:28" hidden="1">
      <c r="B24" s="10">
        <v>43435</v>
      </c>
      <c r="C24" s="11">
        <v>420.09</v>
      </c>
      <c r="D24" s="12">
        <f t="shared" si="0"/>
        <v>2940.6299999999997</v>
      </c>
      <c r="E24" s="16">
        <v>7.9503000000000004</v>
      </c>
      <c r="F24" s="13">
        <v>9.2399999999999996E-2</v>
      </c>
      <c r="G24" s="13">
        <v>6.7999999999999996E-3</v>
      </c>
      <c r="H24" s="14">
        <v>1</v>
      </c>
      <c r="I24" s="18">
        <f t="shared" si="20"/>
        <v>5000</v>
      </c>
      <c r="J24" s="22">
        <f t="shared" si="1"/>
        <v>202.96850000000001</v>
      </c>
      <c r="K24" s="35">
        <f t="shared" si="11"/>
        <v>25.529665547212055</v>
      </c>
      <c r="L24" s="15">
        <f t="shared" si="2"/>
        <v>18.754289400000001</v>
      </c>
      <c r="M24" s="15">
        <f t="shared" si="3"/>
        <v>34</v>
      </c>
      <c r="N24" s="24">
        <f t="shared" si="4"/>
        <v>150.2142106</v>
      </c>
      <c r="O24" s="26">
        <f t="shared" si="12"/>
        <v>18.894156270832546</v>
      </c>
      <c r="P24" s="28">
        <f t="shared" si="5"/>
        <v>353.18271060000001</v>
      </c>
      <c r="Q24" s="30">
        <f t="shared" si="6"/>
        <v>44.423821818044601</v>
      </c>
      <c r="R24" s="22">
        <f t="shared" si="7"/>
        <v>305.93700000000001</v>
      </c>
      <c r="S24" s="35">
        <f t="shared" si="13"/>
        <v>38.48118938907966</v>
      </c>
      <c r="T24" s="15">
        <f t="shared" si="8"/>
        <v>28.2685788</v>
      </c>
      <c r="U24" s="15">
        <f t="shared" si="9"/>
        <v>34</v>
      </c>
      <c r="V24" s="27">
        <f t="shared" si="14"/>
        <v>243.66842120000001</v>
      </c>
      <c r="W24" s="27">
        <f t="shared" si="15"/>
        <v>30.648959309711582</v>
      </c>
      <c r="X24" s="15">
        <f t="shared" si="16"/>
        <v>549.60542120000002</v>
      </c>
      <c r="Y24" s="37">
        <f t="shared" si="10"/>
        <v>69.130148698791245</v>
      </c>
      <c r="Z24" s="32">
        <f t="shared" si="17"/>
        <v>12.951523841867605</v>
      </c>
      <c r="AA24" s="32">
        <f t="shared" si="18"/>
        <v>11.754803038879036</v>
      </c>
      <c r="AB24" s="33">
        <f t="shared" si="19"/>
        <v>24.706326880746641</v>
      </c>
    </row>
    <row r="25" spans="2:28" hidden="1">
      <c r="B25" s="10">
        <v>43405</v>
      </c>
      <c r="C25" s="11">
        <v>420.09</v>
      </c>
      <c r="D25" s="12">
        <f t="shared" si="0"/>
        <v>2940.6299999999997</v>
      </c>
      <c r="E25" s="16">
        <v>7.8693</v>
      </c>
      <c r="F25" s="13">
        <v>9.2399999999999996E-2</v>
      </c>
      <c r="G25" s="13">
        <v>6.7999999999999996E-3</v>
      </c>
      <c r="H25" s="14">
        <v>1</v>
      </c>
      <c r="I25" s="18">
        <f t="shared" si="20"/>
        <v>5000</v>
      </c>
      <c r="J25" s="22">
        <f t="shared" si="1"/>
        <v>202.96850000000001</v>
      </c>
      <c r="K25" s="35">
        <f t="shared" si="11"/>
        <v>25.792446596266505</v>
      </c>
      <c r="L25" s="15">
        <f t="shared" si="2"/>
        <v>18.754289400000001</v>
      </c>
      <c r="M25" s="15">
        <f t="shared" si="3"/>
        <v>34</v>
      </c>
      <c r="N25" s="24">
        <f t="shared" si="4"/>
        <v>150.2142106</v>
      </c>
      <c r="O25" s="26">
        <f t="shared" si="12"/>
        <v>19.088636930857891</v>
      </c>
      <c r="P25" s="28">
        <f t="shared" si="5"/>
        <v>353.18271060000001</v>
      </c>
      <c r="Q25" s="30">
        <f t="shared" si="6"/>
        <v>44.881083527124396</v>
      </c>
      <c r="R25" s="22">
        <f t="shared" si="7"/>
        <v>305.93700000000001</v>
      </c>
      <c r="S25" s="35">
        <f t="shared" si="13"/>
        <v>38.877282604551866</v>
      </c>
      <c r="T25" s="15">
        <f t="shared" si="8"/>
        <v>28.2685788</v>
      </c>
      <c r="U25" s="15">
        <f t="shared" si="9"/>
        <v>34</v>
      </c>
      <c r="V25" s="27">
        <f t="shared" si="14"/>
        <v>243.66842120000001</v>
      </c>
      <c r="W25" s="27">
        <f t="shared" si="15"/>
        <v>30.964434091977687</v>
      </c>
      <c r="X25" s="15">
        <f t="shared" si="16"/>
        <v>549.60542120000002</v>
      </c>
      <c r="Y25" s="37">
        <f t="shared" si="10"/>
        <v>69.841716696529559</v>
      </c>
      <c r="Z25" s="32">
        <f t="shared" si="17"/>
        <v>13.084836008285361</v>
      </c>
      <c r="AA25" s="32">
        <f t="shared" si="18"/>
        <v>11.875797161119795</v>
      </c>
      <c r="AB25" s="33">
        <f t="shared" si="19"/>
        <v>24.960633169405156</v>
      </c>
    </row>
    <row r="26" spans="2:28" hidden="1">
      <c r="B26" s="10">
        <v>43374</v>
      </c>
      <c r="C26" s="11">
        <v>420.09</v>
      </c>
      <c r="D26" s="12">
        <f t="shared" si="0"/>
        <v>2940.6299999999997</v>
      </c>
      <c r="E26" s="16">
        <v>7.7488999999999999</v>
      </c>
      <c r="F26" s="13">
        <v>9.2399999999999996E-2</v>
      </c>
      <c r="G26" s="13">
        <v>6.7999999999999996E-3</v>
      </c>
      <c r="H26" s="14">
        <v>1</v>
      </c>
      <c r="I26" s="18">
        <f t="shared" si="20"/>
        <v>5000</v>
      </c>
      <c r="J26" s="22">
        <f t="shared" si="1"/>
        <v>202.96850000000001</v>
      </c>
      <c r="K26" s="35">
        <f t="shared" si="11"/>
        <v>26.1932016157132</v>
      </c>
      <c r="L26" s="15">
        <f t="shared" si="2"/>
        <v>18.754289400000001</v>
      </c>
      <c r="M26" s="15">
        <f t="shared" si="3"/>
        <v>34</v>
      </c>
      <c r="N26" s="24">
        <f t="shared" si="4"/>
        <v>150.2142106</v>
      </c>
      <c r="O26" s="26">
        <f t="shared" si="12"/>
        <v>19.385230239130717</v>
      </c>
      <c r="P26" s="28">
        <f t="shared" si="5"/>
        <v>353.18271060000001</v>
      </c>
      <c r="Q26" s="30">
        <f t="shared" si="6"/>
        <v>45.578431854843913</v>
      </c>
      <c r="R26" s="22">
        <f t="shared" si="7"/>
        <v>305.93700000000001</v>
      </c>
      <c r="S26" s="35">
        <f t="shared" si="13"/>
        <v>39.481345739395273</v>
      </c>
      <c r="T26" s="15">
        <f t="shared" si="8"/>
        <v>28.2685788</v>
      </c>
      <c r="U26" s="15">
        <f t="shared" si="9"/>
        <v>34</v>
      </c>
      <c r="V26" s="27">
        <f t="shared" si="14"/>
        <v>243.66842120000001</v>
      </c>
      <c r="W26" s="27">
        <f t="shared" si="15"/>
        <v>31.445549845784566</v>
      </c>
      <c r="X26" s="15">
        <f t="shared" si="16"/>
        <v>549.60542120000002</v>
      </c>
      <c r="Y26" s="37">
        <f t="shared" si="10"/>
        <v>70.926895585179835</v>
      </c>
      <c r="Z26" s="32">
        <f t="shared" si="17"/>
        <v>13.288144123682073</v>
      </c>
      <c r="AA26" s="32">
        <f t="shared" si="18"/>
        <v>12.060319606653849</v>
      </c>
      <c r="AB26" s="33">
        <f t="shared" si="19"/>
        <v>25.348463730335922</v>
      </c>
    </row>
    <row r="27" spans="2:28" hidden="1">
      <c r="B27" s="10">
        <v>43344</v>
      </c>
      <c r="C27" s="11">
        <v>399.34</v>
      </c>
      <c r="D27" s="12">
        <f t="shared" si="0"/>
        <v>2795.3799999999997</v>
      </c>
      <c r="E27" s="16">
        <v>7.3746</v>
      </c>
      <c r="F27" s="13">
        <v>9.2399999999999996E-2</v>
      </c>
      <c r="G27" s="13">
        <v>6.7999999999999996E-3</v>
      </c>
      <c r="H27" s="14">
        <v>1</v>
      </c>
      <c r="I27" s="18">
        <f t="shared" si="20"/>
        <v>5000</v>
      </c>
      <c r="J27" s="22">
        <f t="shared" si="1"/>
        <v>210.23100000000002</v>
      </c>
      <c r="K27" s="35">
        <f t="shared" si="11"/>
        <v>28.507444471564561</v>
      </c>
      <c r="L27" s="15">
        <f t="shared" si="2"/>
        <v>19.4253444</v>
      </c>
      <c r="M27" s="15">
        <f t="shared" si="3"/>
        <v>34</v>
      </c>
      <c r="N27" s="24">
        <f t="shared" si="4"/>
        <v>156.80565560000002</v>
      </c>
      <c r="O27" s="26">
        <f t="shared" si="12"/>
        <v>21.262937054213111</v>
      </c>
      <c r="P27" s="28">
        <f t="shared" si="5"/>
        <v>367.03665560000002</v>
      </c>
      <c r="Q27" s="30">
        <f t="shared" si="6"/>
        <v>49.770381525777672</v>
      </c>
      <c r="R27" s="22">
        <f t="shared" si="7"/>
        <v>320.46200000000005</v>
      </c>
      <c r="S27" s="35">
        <f t="shared" si="13"/>
        <v>43.454831448485351</v>
      </c>
      <c r="T27" s="15">
        <f t="shared" si="8"/>
        <v>29.610688800000002</v>
      </c>
      <c r="U27" s="15">
        <f t="shared" si="9"/>
        <v>34</v>
      </c>
      <c r="V27" s="27">
        <f t="shared" si="14"/>
        <v>256.85131120000005</v>
      </c>
      <c r="W27" s="27">
        <f t="shared" si="15"/>
        <v>34.829185474466421</v>
      </c>
      <c r="X27" s="15">
        <f t="shared" si="16"/>
        <v>577.31331120000004</v>
      </c>
      <c r="Y27" s="37">
        <f t="shared" si="10"/>
        <v>78.284016922951764</v>
      </c>
      <c r="Z27" s="32">
        <f t="shared" si="17"/>
        <v>14.947386976920789</v>
      </c>
      <c r="AA27" s="32">
        <f t="shared" si="18"/>
        <v>13.566248420253309</v>
      </c>
      <c r="AB27" s="33">
        <f t="shared" si="19"/>
        <v>28.513635397174099</v>
      </c>
    </row>
    <row r="28" spans="2:28" hidden="1">
      <c r="B28" s="10">
        <v>43313</v>
      </c>
      <c r="C28" s="11">
        <v>399.34</v>
      </c>
      <c r="D28" s="12">
        <f t="shared" si="0"/>
        <v>2795.3799999999997</v>
      </c>
      <c r="E28" s="16">
        <v>7.3445</v>
      </c>
      <c r="F28" s="13">
        <v>9.2399999999999996E-2</v>
      </c>
      <c r="G28" s="13">
        <v>6.7999999999999996E-3</v>
      </c>
      <c r="H28" s="14">
        <v>1</v>
      </c>
      <c r="I28" s="18">
        <f t="shared" si="20"/>
        <v>5000</v>
      </c>
      <c r="J28" s="22">
        <f t="shared" si="1"/>
        <v>210.23100000000002</v>
      </c>
      <c r="K28" s="35">
        <f t="shared" si="11"/>
        <v>28.624276669616723</v>
      </c>
      <c r="L28" s="15">
        <f t="shared" si="2"/>
        <v>19.4253444</v>
      </c>
      <c r="M28" s="15">
        <f t="shared" si="3"/>
        <v>34</v>
      </c>
      <c r="N28" s="24">
        <f t="shared" si="4"/>
        <v>156.80565560000002</v>
      </c>
      <c r="O28" s="26">
        <f t="shared" si="12"/>
        <v>21.350079052352104</v>
      </c>
      <c r="P28" s="28">
        <f t="shared" si="5"/>
        <v>367.03665560000002</v>
      </c>
      <c r="Q28" s="30">
        <f t="shared" si="6"/>
        <v>49.97435572196882</v>
      </c>
      <c r="R28" s="22">
        <f t="shared" si="7"/>
        <v>320.46200000000005</v>
      </c>
      <c r="S28" s="35">
        <f t="shared" si="13"/>
        <v>43.632922595139227</v>
      </c>
      <c r="T28" s="15">
        <f t="shared" si="8"/>
        <v>29.610688800000002</v>
      </c>
      <c r="U28" s="15">
        <f t="shared" si="9"/>
        <v>34</v>
      </c>
      <c r="V28" s="27">
        <f t="shared" si="14"/>
        <v>256.85131120000005</v>
      </c>
      <c r="W28" s="27">
        <f t="shared" si="15"/>
        <v>34.971926094356327</v>
      </c>
      <c r="X28" s="15">
        <f t="shared" si="16"/>
        <v>577.31331120000004</v>
      </c>
      <c r="Y28" s="37">
        <f t="shared" si="10"/>
        <v>78.60484868949554</v>
      </c>
      <c r="Z28" s="32">
        <f t="shared" si="17"/>
        <v>15.008645925522504</v>
      </c>
      <c r="AA28" s="32">
        <f t="shared" si="18"/>
        <v>13.621847042004223</v>
      </c>
      <c r="AB28" s="33">
        <f t="shared" si="19"/>
        <v>28.630492967526727</v>
      </c>
    </row>
    <row r="29" spans="2:28" hidden="1">
      <c r="B29" s="10">
        <v>43282</v>
      </c>
      <c r="C29" s="11">
        <v>399.34</v>
      </c>
      <c r="D29" s="12">
        <f t="shared" si="0"/>
        <v>2795.3799999999997</v>
      </c>
      <c r="E29" s="16">
        <v>7.3681999999999999</v>
      </c>
      <c r="F29" s="13">
        <v>9.2399999999999996E-2</v>
      </c>
      <c r="G29" s="13">
        <v>6.7999999999999996E-3</v>
      </c>
      <c r="H29" s="14">
        <v>1</v>
      </c>
      <c r="I29" s="18">
        <f t="shared" si="20"/>
        <v>5000</v>
      </c>
      <c r="J29" s="22">
        <f t="shared" si="1"/>
        <v>210.23100000000002</v>
      </c>
      <c r="K29" s="35">
        <f t="shared" si="11"/>
        <v>28.532205966178989</v>
      </c>
      <c r="L29" s="15">
        <f t="shared" si="2"/>
        <v>19.4253444</v>
      </c>
      <c r="M29" s="15">
        <f t="shared" si="3"/>
        <v>34</v>
      </c>
      <c r="N29" s="24">
        <f t="shared" si="4"/>
        <v>156.80565560000002</v>
      </c>
      <c r="O29" s="26">
        <f t="shared" si="12"/>
        <v>21.281405987893926</v>
      </c>
      <c r="P29" s="28">
        <f t="shared" si="5"/>
        <v>367.03665560000002</v>
      </c>
      <c r="Q29" s="30">
        <f t="shared" si="6"/>
        <v>49.813611954072911</v>
      </c>
      <c r="R29" s="22">
        <f t="shared" si="7"/>
        <v>320.46200000000005</v>
      </c>
      <c r="S29" s="35">
        <f t="shared" si="13"/>
        <v>43.49257620585761</v>
      </c>
      <c r="T29" s="15">
        <f t="shared" si="8"/>
        <v>29.610688800000002</v>
      </c>
      <c r="U29" s="15">
        <f t="shared" si="9"/>
        <v>34</v>
      </c>
      <c r="V29" s="27">
        <f t="shared" si="14"/>
        <v>256.85131120000005</v>
      </c>
      <c r="W29" s="27">
        <f t="shared" si="15"/>
        <v>34.859438017426243</v>
      </c>
      <c r="X29" s="15">
        <f t="shared" si="16"/>
        <v>577.31331120000004</v>
      </c>
      <c r="Y29" s="37">
        <f t="shared" si="10"/>
        <v>78.352014223283845</v>
      </c>
      <c r="Z29" s="32">
        <f t="shared" si="17"/>
        <v>14.960370239678621</v>
      </c>
      <c r="AA29" s="32">
        <f t="shared" si="18"/>
        <v>13.578032029532316</v>
      </c>
      <c r="AB29" s="33">
        <f t="shared" si="19"/>
        <v>28.538402269210938</v>
      </c>
    </row>
    <row r="30" spans="2:28" hidden="1">
      <c r="B30" s="10">
        <v>43252</v>
      </c>
      <c r="C30" s="11">
        <v>399.34</v>
      </c>
      <c r="D30" s="12">
        <f t="shared" si="0"/>
        <v>2795.3799999999997</v>
      </c>
      <c r="E30" s="16">
        <v>7.1974</v>
      </c>
      <c r="F30" s="13">
        <v>9.2399999999999996E-2</v>
      </c>
      <c r="G30" s="13">
        <v>6.7999999999999996E-3</v>
      </c>
      <c r="H30" s="14">
        <v>1</v>
      </c>
      <c r="I30" s="18">
        <f t="shared" si="20"/>
        <v>5000</v>
      </c>
      <c r="J30" s="22">
        <f t="shared" si="1"/>
        <v>210.23100000000002</v>
      </c>
      <c r="K30" s="35">
        <f t="shared" si="11"/>
        <v>29.209297801984054</v>
      </c>
      <c r="L30" s="15">
        <f t="shared" si="2"/>
        <v>19.4253444</v>
      </c>
      <c r="M30" s="15">
        <f t="shared" si="3"/>
        <v>34</v>
      </c>
      <c r="N30" s="24">
        <f t="shared" si="4"/>
        <v>156.80565560000002</v>
      </c>
      <c r="O30" s="26">
        <f t="shared" si="12"/>
        <v>21.786430599938871</v>
      </c>
      <c r="P30" s="28">
        <f t="shared" si="5"/>
        <v>367.03665560000002</v>
      </c>
      <c r="Q30" s="30">
        <f t="shared" si="6"/>
        <v>50.995728401922918</v>
      </c>
      <c r="R30" s="22">
        <f t="shared" si="7"/>
        <v>320.46200000000005</v>
      </c>
      <c r="S30" s="35">
        <f t="shared" si="13"/>
        <v>44.524689471197938</v>
      </c>
      <c r="T30" s="15">
        <f t="shared" si="8"/>
        <v>29.610688800000002</v>
      </c>
      <c r="U30" s="15">
        <f t="shared" si="9"/>
        <v>34</v>
      </c>
      <c r="V30" s="27">
        <f t="shared" si="14"/>
        <v>256.85131120000005</v>
      </c>
      <c r="W30" s="27">
        <f t="shared" si="15"/>
        <v>35.686680078917391</v>
      </c>
      <c r="X30" s="15">
        <f t="shared" si="16"/>
        <v>577.31331120000004</v>
      </c>
      <c r="Y30" s="37">
        <f t="shared" si="10"/>
        <v>80.211369550115322</v>
      </c>
      <c r="Z30" s="32">
        <f t="shared" si="17"/>
        <v>15.315391669213884</v>
      </c>
      <c r="AA30" s="32">
        <f t="shared" si="18"/>
        <v>13.90024947897852</v>
      </c>
      <c r="AB30" s="33">
        <f t="shared" si="19"/>
        <v>29.215641148192404</v>
      </c>
    </row>
    <row r="31" spans="2:28" hidden="1">
      <c r="B31" s="10">
        <v>43221</v>
      </c>
      <c r="C31" s="11">
        <v>399.34</v>
      </c>
      <c r="D31" s="12">
        <f t="shared" si="0"/>
        <v>2795.3799999999997</v>
      </c>
      <c r="E31" s="16">
        <v>7.2542999999999997</v>
      </c>
      <c r="F31" s="13">
        <v>9.2399999999999996E-2</v>
      </c>
      <c r="G31" s="13">
        <v>6.7999999999999996E-3</v>
      </c>
      <c r="H31" s="14">
        <v>1.0168999999999999</v>
      </c>
      <c r="I31" s="18">
        <f t="shared" si="20"/>
        <v>4916.9043170419909</v>
      </c>
      <c r="J31" s="22">
        <f t="shared" si="1"/>
        <v>204.41430219293937</v>
      </c>
      <c r="K31" s="35">
        <f t="shared" si="11"/>
        <v>28.178363479996605</v>
      </c>
      <c r="L31" s="15">
        <f t="shared" si="2"/>
        <v>18.887881522627598</v>
      </c>
      <c r="M31" s="15">
        <f t="shared" si="3"/>
        <v>33.434949355885536</v>
      </c>
      <c r="N31" s="24">
        <f t="shared" si="4"/>
        <v>152.09147131442626</v>
      </c>
      <c r="O31" s="26">
        <f t="shared" si="12"/>
        <v>20.965699145944647</v>
      </c>
      <c r="P31" s="28">
        <f t="shared" si="5"/>
        <v>356.50577350736563</v>
      </c>
      <c r="Q31" s="30">
        <f t="shared" si="6"/>
        <v>49.144062625941253</v>
      </c>
      <c r="R31" s="22">
        <f t="shared" si="7"/>
        <v>310.49051804503893</v>
      </c>
      <c r="S31" s="35">
        <f t="shared" si="13"/>
        <v>42.800892993815935</v>
      </c>
      <c r="T31" s="15">
        <f t="shared" si="8"/>
        <v>28.689323867361594</v>
      </c>
      <c r="U31" s="15">
        <f t="shared" si="9"/>
        <v>33.434949355885536</v>
      </c>
      <c r="V31" s="27">
        <f t="shared" si="14"/>
        <v>248.36624482179178</v>
      </c>
      <c r="W31" s="27">
        <f t="shared" si="15"/>
        <v>34.23710693268707</v>
      </c>
      <c r="X31" s="15">
        <f t="shared" si="16"/>
        <v>558.85676286683065</v>
      </c>
      <c r="Y31" s="37">
        <f t="shared" si="10"/>
        <v>77.037999926502991</v>
      </c>
      <c r="Z31" s="32">
        <f t="shared" si="17"/>
        <v>14.62252951381933</v>
      </c>
      <c r="AA31" s="32">
        <f t="shared" si="18"/>
        <v>13.271407786742422</v>
      </c>
      <c r="AB31" s="33">
        <f t="shared" si="19"/>
        <v>27.893937300561753</v>
      </c>
    </row>
    <row r="32" spans="2:28" hidden="1">
      <c r="B32" s="10">
        <v>43191</v>
      </c>
      <c r="C32" s="11">
        <v>399.34</v>
      </c>
      <c r="D32" s="12">
        <f t="shared" si="0"/>
        <v>2795.3799999999997</v>
      </c>
      <c r="E32" s="16">
        <v>7.5259</v>
      </c>
      <c r="F32" s="13">
        <v>9.2399999999999996E-2</v>
      </c>
      <c r="G32" s="13">
        <v>6.7999999999999996E-3</v>
      </c>
      <c r="H32" s="14">
        <v>1</v>
      </c>
      <c r="I32" s="18">
        <f t="shared" si="20"/>
        <v>4916.9043170419909</v>
      </c>
      <c r="J32" s="22">
        <f t="shared" si="1"/>
        <v>204.41430219293937</v>
      </c>
      <c r="K32" s="35">
        <f t="shared" si="11"/>
        <v>27.161442776669816</v>
      </c>
      <c r="L32" s="15">
        <f t="shared" si="2"/>
        <v>18.887881522627598</v>
      </c>
      <c r="M32" s="15">
        <f t="shared" si="3"/>
        <v>33.434949355885536</v>
      </c>
      <c r="N32" s="24">
        <f t="shared" si="4"/>
        <v>152.09147131442626</v>
      </c>
      <c r="O32" s="26">
        <f t="shared" si="12"/>
        <v>20.209074172447981</v>
      </c>
      <c r="P32" s="28">
        <f t="shared" si="5"/>
        <v>356.50577350736563</v>
      </c>
      <c r="Q32" s="30">
        <f t="shared" si="6"/>
        <v>47.3705169491178</v>
      </c>
      <c r="R32" s="22">
        <f t="shared" si="7"/>
        <v>310.49051804503893</v>
      </c>
      <c r="S32" s="35">
        <f t="shared" si="13"/>
        <v>41.256264107288025</v>
      </c>
      <c r="T32" s="15">
        <f t="shared" si="8"/>
        <v>28.689323867361594</v>
      </c>
      <c r="U32" s="15">
        <f t="shared" si="9"/>
        <v>33.434949355885536</v>
      </c>
      <c r="V32" s="27">
        <f t="shared" si="14"/>
        <v>248.36624482179178</v>
      </c>
      <c r="W32" s="27">
        <f t="shared" si="15"/>
        <v>33.001534012117062</v>
      </c>
      <c r="X32" s="15">
        <f t="shared" si="16"/>
        <v>558.85676286683065</v>
      </c>
      <c r="Y32" s="37">
        <f t="shared" si="10"/>
        <v>74.257798119405081</v>
      </c>
      <c r="Z32" s="32">
        <f t="shared" si="17"/>
        <v>14.09482133061821</v>
      </c>
      <c r="AA32" s="32">
        <f t="shared" si="18"/>
        <v>12.792459839669082</v>
      </c>
      <c r="AB32" s="33">
        <f t="shared" si="19"/>
        <v>26.887281170287292</v>
      </c>
    </row>
    <row r="33" spans="2:28" hidden="1">
      <c r="B33" s="10">
        <v>43160</v>
      </c>
      <c r="C33" s="11">
        <v>399.34</v>
      </c>
      <c r="D33" s="12">
        <f t="shared" si="0"/>
        <v>2795.3799999999997</v>
      </c>
      <c r="E33" s="16">
        <v>7.5446999999999997</v>
      </c>
      <c r="F33" s="13">
        <v>9.6000000000000002E-2</v>
      </c>
      <c r="G33" s="13">
        <v>6.7999999999999996E-3</v>
      </c>
      <c r="H33" s="14">
        <v>1</v>
      </c>
      <c r="I33" s="18">
        <f t="shared" si="20"/>
        <v>4916.9043170419909</v>
      </c>
      <c r="J33" s="22">
        <f t="shared" si="1"/>
        <v>204.41430219293937</v>
      </c>
      <c r="K33" s="35">
        <f t="shared" si="11"/>
        <v>27.093761474006836</v>
      </c>
      <c r="L33" s="15">
        <f t="shared" si="2"/>
        <v>19.623773010522179</v>
      </c>
      <c r="M33" s="15">
        <f t="shared" si="3"/>
        <v>33.434949355885536</v>
      </c>
      <c r="N33" s="24">
        <f t="shared" si="4"/>
        <v>151.35557982653165</v>
      </c>
      <c r="O33" s="26">
        <f t="shared" si="12"/>
        <v>20.061179347957065</v>
      </c>
      <c r="P33" s="28">
        <f t="shared" si="5"/>
        <v>355.76988201947103</v>
      </c>
      <c r="Q33" s="30">
        <f t="shared" si="6"/>
        <v>47.154940821963898</v>
      </c>
      <c r="R33" s="22">
        <f t="shared" si="7"/>
        <v>310.49051804503893</v>
      </c>
      <c r="S33" s="35">
        <f t="shared" si="13"/>
        <v>41.153461111116272</v>
      </c>
      <c r="T33" s="15">
        <f t="shared" si="8"/>
        <v>29.807089732323739</v>
      </c>
      <c r="U33" s="15">
        <f t="shared" si="9"/>
        <v>33.434949355885536</v>
      </c>
      <c r="V33" s="27">
        <f t="shared" si="14"/>
        <v>247.24847895682967</v>
      </c>
      <c r="W33" s="27">
        <f t="shared" si="15"/>
        <v>32.771147819903995</v>
      </c>
      <c r="X33" s="15">
        <f t="shared" si="16"/>
        <v>557.7389970018686</v>
      </c>
      <c r="Y33" s="37">
        <f t="shared" si="10"/>
        <v>73.924608931020273</v>
      </c>
      <c r="Z33" s="32">
        <f t="shared" si="17"/>
        <v>14.059699637109436</v>
      </c>
      <c r="AA33" s="32">
        <f t="shared" si="18"/>
        <v>12.709968471946929</v>
      </c>
      <c r="AB33" s="33">
        <f t="shared" si="19"/>
        <v>26.769668109056365</v>
      </c>
    </row>
    <row r="34" spans="2:28" hidden="1">
      <c r="B34" s="10">
        <v>43132</v>
      </c>
      <c r="C34" s="11">
        <v>399.34</v>
      </c>
      <c r="D34" s="12">
        <f t="shared" si="0"/>
        <v>2795.3799999999997</v>
      </c>
      <c r="E34" s="16">
        <v>7.5187999999999997</v>
      </c>
      <c r="F34" s="13">
        <v>9.6000000000000002E-2</v>
      </c>
      <c r="G34" s="13">
        <v>6.7999999999999996E-3</v>
      </c>
      <c r="H34" s="14">
        <v>1</v>
      </c>
      <c r="I34" s="18">
        <f t="shared" si="20"/>
        <v>4916.9043170419909</v>
      </c>
      <c r="J34" s="22">
        <f t="shared" si="1"/>
        <v>204.41430219293937</v>
      </c>
      <c r="K34" s="35">
        <f t="shared" si="11"/>
        <v>27.187091316824411</v>
      </c>
      <c r="L34" s="15">
        <f t="shared" si="2"/>
        <v>19.623773010522179</v>
      </c>
      <c r="M34" s="15">
        <f t="shared" si="3"/>
        <v>33.434949355885536</v>
      </c>
      <c r="N34" s="24">
        <f t="shared" si="4"/>
        <v>151.35557982653165</v>
      </c>
      <c r="O34" s="26">
        <f t="shared" si="12"/>
        <v>20.130284064815086</v>
      </c>
      <c r="P34" s="28">
        <f t="shared" si="5"/>
        <v>355.76988201947103</v>
      </c>
      <c r="Q34" s="30">
        <f t="shared" si="6"/>
        <v>47.317375381639494</v>
      </c>
      <c r="R34" s="22">
        <f t="shared" si="7"/>
        <v>310.49051804503893</v>
      </c>
      <c r="S34" s="35">
        <f t="shared" si="13"/>
        <v>41.295222381901226</v>
      </c>
      <c r="T34" s="15">
        <f t="shared" si="8"/>
        <v>29.807089732323739</v>
      </c>
      <c r="U34" s="15">
        <f t="shared" si="9"/>
        <v>33.434949355885536</v>
      </c>
      <c r="V34" s="27">
        <f t="shared" si="14"/>
        <v>247.24847895682967</v>
      </c>
      <c r="W34" s="27">
        <f t="shared" si="15"/>
        <v>32.884034547644525</v>
      </c>
      <c r="X34" s="15">
        <f t="shared" si="16"/>
        <v>557.7389970018686</v>
      </c>
      <c r="Y34" s="37">
        <f t="shared" si="10"/>
        <v>74.179256929545758</v>
      </c>
      <c r="Z34" s="32">
        <f t="shared" si="17"/>
        <v>14.108131065076815</v>
      </c>
      <c r="AA34" s="32">
        <f t="shared" si="18"/>
        <v>12.753750482829439</v>
      </c>
      <c r="AB34" s="33">
        <f t="shared" si="19"/>
        <v>26.861881547906254</v>
      </c>
    </row>
    <row r="35" spans="2:28" hidden="1">
      <c r="B35" s="10">
        <v>43101</v>
      </c>
      <c r="C35" s="11">
        <v>399.34</v>
      </c>
      <c r="D35" s="12">
        <f t="shared" si="0"/>
        <v>2795.3799999999997</v>
      </c>
      <c r="E35" s="16">
        <v>7.4793000000000003</v>
      </c>
      <c r="F35" s="13">
        <v>9.6000000000000002E-2</v>
      </c>
      <c r="G35" s="13">
        <v>6.7999999999999996E-3</v>
      </c>
      <c r="H35" s="14">
        <v>1</v>
      </c>
      <c r="I35" s="18">
        <f t="shared" si="20"/>
        <v>4916.9043170419909</v>
      </c>
      <c r="J35" s="22">
        <f t="shared" si="1"/>
        <v>204.41430219293937</v>
      </c>
      <c r="K35" s="35">
        <f t="shared" si="11"/>
        <v>27.330672949733181</v>
      </c>
      <c r="L35" s="15">
        <f t="shared" si="2"/>
        <v>19.623773010522179</v>
      </c>
      <c r="M35" s="15">
        <f t="shared" si="3"/>
        <v>33.434949355885536</v>
      </c>
      <c r="N35" s="24">
        <f t="shared" si="4"/>
        <v>151.35557982653165</v>
      </c>
      <c r="O35" s="26">
        <f t="shared" si="12"/>
        <v>20.236596984548239</v>
      </c>
      <c r="P35" s="28">
        <f t="shared" si="5"/>
        <v>355.76988201947103</v>
      </c>
      <c r="Q35" s="30">
        <f t="shared" si="6"/>
        <v>47.56726993428142</v>
      </c>
      <c r="R35" s="22">
        <f t="shared" si="7"/>
        <v>310.49051804503893</v>
      </c>
      <c r="S35" s="35">
        <f t="shared" si="13"/>
        <v>41.513312481788255</v>
      </c>
      <c r="T35" s="15">
        <f t="shared" si="8"/>
        <v>29.807089732323739</v>
      </c>
      <c r="U35" s="15">
        <f t="shared" si="9"/>
        <v>33.434949355885536</v>
      </c>
      <c r="V35" s="27">
        <f t="shared" si="14"/>
        <v>247.24847895682967</v>
      </c>
      <c r="W35" s="27">
        <f t="shared" si="15"/>
        <v>33.057703121526032</v>
      </c>
      <c r="X35" s="15">
        <f t="shared" si="16"/>
        <v>557.7389970018686</v>
      </c>
      <c r="Y35" s="37">
        <f t="shared" si="10"/>
        <v>74.571015603314294</v>
      </c>
      <c r="Z35" s="32">
        <f t="shared" si="17"/>
        <v>14.182639532055074</v>
      </c>
      <c r="AA35" s="32">
        <f t="shared" si="18"/>
        <v>12.821106136977793</v>
      </c>
      <c r="AB35" s="33">
        <f t="shared" si="19"/>
        <v>27.003745669032867</v>
      </c>
    </row>
    <row r="36" spans="2:28" hidden="1">
      <c r="B36" s="10">
        <v>43070</v>
      </c>
      <c r="C36" s="11">
        <v>399.34</v>
      </c>
      <c r="D36" s="12">
        <f t="shared" si="0"/>
        <v>2795.3799999999997</v>
      </c>
      <c r="E36" s="16">
        <v>7.1452</v>
      </c>
      <c r="F36" s="13">
        <v>9.6000000000000002E-2</v>
      </c>
      <c r="G36" s="13">
        <v>6.7999999999999996E-3</v>
      </c>
      <c r="H36" s="14">
        <v>1</v>
      </c>
      <c r="I36" s="18">
        <f t="shared" si="20"/>
        <v>4916.9043170419909</v>
      </c>
      <c r="J36" s="22">
        <f t="shared" si="1"/>
        <v>204.41430219293937</v>
      </c>
      <c r="K36" s="35">
        <f t="shared" si="11"/>
        <v>28.608618680084444</v>
      </c>
      <c r="L36" s="15">
        <f t="shared" si="2"/>
        <v>19.623773010522179</v>
      </c>
      <c r="M36" s="15">
        <f t="shared" si="3"/>
        <v>33.434949355885536</v>
      </c>
      <c r="N36" s="24">
        <f t="shared" si="4"/>
        <v>151.35557982653165</v>
      </c>
      <c r="O36" s="26">
        <f t="shared" si="12"/>
        <v>21.182833206422725</v>
      </c>
      <c r="P36" s="28">
        <f t="shared" si="5"/>
        <v>355.76988201947103</v>
      </c>
      <c r="Q36" s="30">
        <f t="shared" si="6"/>
        <v>49.791451886507168</v>
      </c>
      <c r="R36" s="22">
        <f t="shared" si="7"/>
        <v>310.49051804503893</v>
      </c>
      <c r="S36" s="35">
        <f t="shared" si="13"/>
        <v>43.454419476717085</v>
      </c>
      <c r="T36" s="15">
        <f t="shared" si="8"/>
        <v>29.807089732323739</v>
      </c>
      <c r="U36" s="15">
        <f t="shared" si="9"/>
        <v>33.434949355885536</v>
      </c>
      <c r="V36" s="27">
        <f t="shared" si="14"/>
        <v>247.24847895682967</v>
      </c>
      <c r="W36" s="27">
        <f t="shared" si="15"/>
        <v>34.603437126578633</v>
      </c>
      <c r="X36" s="15">
        <f t="shared" si="16"/>
        <v>557.7389970018686</v>
      </c>
      <c r="Y36" s="37">
        <f t="shared" si="10"/>
        <v>78.057856603295718</v>
      </c>
      <c r="Z36" s="32">
        <f t="shared" si="17"/>
        <v>14.845800796632641</v>
      </c>
      <c r="AA36" s="32">
        <f t="shared" si="18"/>
        <v>13.420603920155909</v>
      </c>
      <c r="AB36" s="33">
        <f t="shared" si="19"/>
        <v>28.26640471678855</v>
      </c>
    </row>
    <row r="37" spans="2:28" hidden="1">
      <c r="B37" s="10">
        <v>43040</v>
      </c>
      <c r="C37" s="11">
        <v>399.34</v>
      </c>
      <c r="D37" s="12">
        <f t="shared" si="0"/>
        <v>2795.3799999999997</v>
      </c>
      <c r="E37" s="16">
        <v>7.0647000000000002</v>
      </c>
      <c r="F37" s="13">
        <v>9.6000000000000002E-2</v>
      </c>
      <c r="G37" s="13">
        <v>6.7999999999999996E-3</v>
      </c>
      <c r="H37" s="14">
        <v>1</v>
      </c>
      <c r="I37" s="18">
        <f t="shared" si="20"/>
        <v>4916.9043170419909</v>
      </c>
      <c r="J37" s="22">
        <f t="shared" si="1"/>
        <v>204.41430219293937</v>
      </c>
      <c r="K37" s="35">
        <f t="shared" si="11"/>
        <v>28.934604752210195</v>
      </c>
      <c r="L37" s="15">
        <f t="shared" si="2"/>
        <v>19.623773010522179</v>
      </c>
      <c r="M37" s="15">
        <f t="shared" si="3"/>
        <v>33.434949355885536</v>
      </c>
      <c r="N37" s="24">
        <f t="shared" si="4"/>
        <v>151.35557982653165</v>
      </c>
      <c r="O37" s="26">
        <f t="shared" si="12"/>
        <v>21.424204824908582</v>
      </c>
      <c r="P37" s="28">
        <f t="shared" si="5"/>
        <v>355.76988201947103</v>
      </c>
      <c r="Q37" s="30">
        <f t="shared" si="6"/>
        <v>50.358809577118777</v>
      </c>
      <c r="R37" s="22">
        <f t="shared" si="7"/>
        <v>310.49051804503893</v>
      </c>
      <c r="S37" s="35">
        <f t="shared" si="13"/>
        <v>43.949568707098521</v>
      </c>
      <c r="T37" s="15">
        <f t="shared" si="8"/>
        <v>29.807089732323739</v>
      </c>
      <c r="U37" s="15">
        <f t="shared" si="9"/>
        <v>33.434949355885536</v>
      </c>
      <c r="V37" s="27">
        <f t="shared" si="14"/>
        <v>247.24847895682967</v>
      </c>
      <c r="W37" s="27">
        <f t="shared" si="15"/>
        <v>34.997732240127633</v>
      </c>
      <c r="X37" s="15">
        <f t="shared" si="16"/>
        <v>557.7389970018686</v>
      </c>
      <c r="Y37" s="37">
        <f t="shared" si="10"/>
        <v>78.947300947226154</v>
      </c>
      <c r="Z37" s="32">
        <f t="shared" si="17"/>
        <v>15.014963954888326</v>
      </c>
      <c r="AA37" s="32">
        <f t="shared" si="18"/>
        <v>13.573527415219051</v>
      </c>
      <c r="AB37" s="33">
        <f t="shared" si="19"/>
        <v>28.588491370107377</v>
      </c>
    </row>
    <row r="38" spans="2:28" hidden="1">
      <c r="B38" s="10">
        <v>43009</v>
      </c>
      <c r="C38" s="11">
        <v>399.34</v>
      </c>
      <c r="D38" s="12">
        <f t="shared" si="0"/>
        <v>2795.3799999999997</v>
      </c>
      <c r="E38" s="16">
        <v>7.1398000000000001</v>
      </c>
      <c r="F38" s="13">
        <v>9.6000000000000002E-2</v>
      </c>
      <c r="G38" s="13">
        <v>6.7999999999999996E-3</v>
      </c>
      <c r="H38" s="14">
        <v>1</v>
      </c>
      <c r="I38" s="18">
        <f t="shared" si="20"/>
        <v>4916.9043170419909</v>
      </c>
      <c r="J38" s="22">
        <f t="shared" si="1"/>
        <v>204.41430219293937</v>
      </c>
      <c r="K38" s="35">
        <f t="shared" si="11"/>
        <v>28.630256056603738</v>
      </c>
      <c r="L38" s="15">
        <f t="shared" si="2"/>
        <v>19.623773010522179</v>
      </c>
      <c r="M38" s="15">
        <f t="shared" si="3"/>
        <v>33.434949355885536</v>
      </c>
      <c r="N38" s="24">
        <f t="shared" si="4"/>
        <v>151.35557982653165</v>
      </c>
      <c r="O38" s="26">
        <f t="shared" si="12"/>
        <v>21.19885428534856</v>
      </c>
      <c r="P38" s="28">
        <f t="shared" si="5"/>
        <v>355.76988201947103</v>
      </c>
      <c r="Q38" s="30">
        <f t="shared" si="6"/>
        <v>49.829110341952301</v>
      </c>
      <c r="R38" s="22">
        <f t="shared" si="7"/>
        <v>310.49051804503893</v>
      </c>
      <c r="S38" s="35">
        <f t="shared" si="13"/>
        <v>43.487285084321542</v>
      </c>
      <c r="T38" s="15">
        <f t="shared" si="8"/>
        <v>29.807089732323739</v>
      </c>
      <c r="U38" s="15">
        <f t="shared" si="9"/>
        <v>33.434949355885536</v>
      </c>
      <c r="V38" s="27">
        <f t="shared" si="14"/>
        <v>247.24847895682967</v>
      </c>
      <c r="W38" s="27">
        <f t="shared" si="15"/>
        <v>34.629608526405455</v>
      </c>
      <c r="X38" s="15">
        <f t="shared" si="16"/>
        <v>557.7389970018686</v>
      </c>
      <c r="Y38" s="37">
        <f t="shared" si="10"/>
        <v>78.11689361072699</v>
      </c>
      <c r="Z38" s="32">
        <f t="shared" si="17"/>
        <v>14.857029027717804</v>
      </c>
      <c r="AA38" s="32">
        <f t="shared" si="18"/>
        <v>13.430754241056896</v>
      </c>
      <c r="AB38" s="33">
        <f t="shared" si="19"/>
        <v>28.2877832687747</v>
      </c>
    </row>
    <row r="39" spans="2:28" hidden="1">
      <c r="B39" s="10">
        <v>42979</v>
      </c>
      <c r="C39" s="11">
        <v>395.2</v>
      </c>
      <c r="D39" s="12">
        <f t="shared" si="0"/>
        <v>2766.4</v>
      </c>
      <c r="E39" s="16">
        <v>7.1917999999999997</v>
      </c>
      <c r="F39" s="13">
        <v>9.6000000000000002E-2</v>
      </c>
      <c r="G39" s="13">
        <v>6.7999999999999996E-3</v>
      </c>
      <c r="H39" s="14">
        <v>1</v>
      </c>
      <c r="I39" s="18">
        <f t="shared" si="20"/>
        <v>4916.9043170419909</v>
      </c>
      <c r="J39" s="22">
        <f t="shared" si="1"/>
        <v>205.86330219293939</v>
      </c>
      <c r="K39" s="35">
        <f t="shared" si="11"/>
        <v>28.624725686606883</v>
      </c>
      <c r="L39" s="15">
        <f t="shared" si="2"/>
        <v>19.762877010522182</v>
      </c>
      <c r="M39" s="15">
        <f t="shared" si="3"/>
        <v>33.434949355885536</v>
      </c>
      <c r="N39" s="24">
        <f t="shared" si="4"/>
        <v>152.66547582653169</v>
      </c>
      <c r="O39" s="26">
        <f t="shared" si="12"/>
        <v>21.227714317212893</v>
      </c>
      <c r="P39" s="28">
        <f t="shared" si="5"/>
        <v>358.52877801947108</v>
      </c>
      <c r="Q39" s="30">
        <f t="shared" si="6"/>
        <v>49.85244000381978</v>
      </c>
      <c r="R39" s="22">
        <f t="shared" si="7"/>
        <v>313.38851804503895</v>
      </c>
      <c r="S39" s="35">
        <f t="shared" si="13"/>
        <v>43.575811068861611</v>
      </c>
      <c r="T39" s="15">
        <f t="shared" si="8"/>
        <v>30.085297732323738</v>
      </c>
      <c r="U39" s="15">
        <f t="shared" si="9"/>
        <v>33.434949355885536</v>
      </c>
      <c r="V39" s="27">
        <f t="shared" si="14"/>
        <v>249.86827095682969</v>
      </c>
      <c r="W39" s="27">
        <f t="shared" si="15"/>
        <v>34.743495502771168</v>
      </c>
      <c r="X39" s="15">
        <f t="shared" si="16"/>
        <v>563.25678900186858</v>
      </c>
      <c r="Y39" s="37">
        <f t="shared" si="10"/>
        <v>78.319306571632779</v>
      </c>
      <c r="Z39" s="32">
        <f t="shared" si="17"/>
        <v>14.951085382254728</v>
      </c>
      <c r="AA39" s="32">
        <f t="shared" si="18"/>
        <v>13.515781185558275</v>
      </c>
      <c r="AB39" s="33">
        <f t="shared" si="19"/>
        <v>28.466866567813003</v>
      </c>
    </row>
    <row r="40" spans="2:28" hidden="1">
      <c r="B40" s="10">
        <v>42948</v>
      </c>
      <c r="C40" s="11">
        <v>395.2</v>
      </c>
      <c r="D40" s="12">
        <f t="shared" si="0"/>
        <v>2766.4</v>
      </c>
      <c r="E40" s="16">
        <v>7.0133999999999999</v>
      </c>
      <c r="F40" s="13">
        <v>9.6000000000000002E-2</v>
      </c>
      <c r="G40" s="13">
        <v>6.7999999999999996E-3</v>
      </c>
      <c r="H40" s="14">
        <v>1</v>
      </c>
      <c r="I40" s="18">
        <f t="shared" si="20"/>
        <v>4916.9043170419909</v>
      </c>
      <c r="J40" s="22">
        <f t="shared" si="1"/>
        <v>205.86330219293939</v>
      </c>
      <c r="K40" s="35">
        <f t="shared" si="11"/>
        <v>29.352853422439814</v>
      </c>
      <c r="L40" s="15">
        <f t="shared" si="2"/>
        <v>19.762877010522182</v>
      </c>
      <c r="M40" s="15">
        <f t="shared" si="3"/>
        <v>33.434949355885536</v>
      </c>
      <c r="N40" s="24">
        <f t="shared" si="4"/>
        <v>152.66547582653169</v>
      </c>
      <c r="O40" s="26">
        <f t="shared" si="12"/>
        <v>21.767684122755252</v>
      </c>
      <c r="P40" s="28">
        <f t="shared" si="5"/>
        <v>358.52877801947108</v>
      </c>
      <c r="Q40" s="30">
        <f t="shared" si="6"/>
        <v>51.12053754519507</v>
      </c>
      <c r="R40" s="22">
        <f t="shared" si="7"/>
        <v>313.38851804503895</v>
      </c>
      <c r="S40" s="35">
        <f t="shared" si="13"/>
        <v>44.684249870966859</v>
      </c>
      <c r="T40" s="15">
        <f t="shared" si="8"/>
        <v>30.085297732323738</v>
      </c>
      <c r="U40" s="15">
        <f t="shared" si="9"/>
        <v>33.434949355885536</v>
      </c>
      <c r="V40" s="27">
        <f t="shared" si="14"/>
        <v>249.86827095682969</v>
      </c>
      <c r="W40" s="27">
        <f t="shared" si="15"/>
        <v>35.627266512223699</v>
      </c>
      <c r="X40" s="15">
        <f t="shared" si="16"/>
        <v>563.25678900186858</v>
      </c>
      <c r="Y40" s="37">
        <f t="shared" si="10"/>
        <v>80.311516383190551</v>
      </c>
      <c r="Z40" s="32">
        <f t="shared" si="17"/>
        <v>15.331396448527045</v>
      </c>
      <c r="AA40" s="32">
        <f t="shared" si="18"/>
        <v>13.859582389468446</v>
      </c>
      <c r="AB40" s="33">
        <f t="shared" si="19"/>
        <v>29.190978837995491</v>
      </c>
    </row>
    <row r="41" spans="2:28" hidden="1">
      <c r="B41" s="10">
        <v>42917</v>
      </c>
      <c r="C41" s="11">
        <v>395.2</v>
      </c>
      <c r="D41" s="12">
        <f t="shared" si="0"/>
        <v>2766.4</v>
      </c>
      <c r="E41" s="16">
        <v>6.9048999999999996</v>
      </c>
      <c r="F41" s="13">
        <v>9.6000000000000002E-2</v>
      </c>
      <c r="G41" s="13">
        <v>6.7999999999999996E-3</v>
      </c>
      <c r="H41" s="14">
        <v>1</v>
      </c>
      <c r="I41" s="18">
        <f t="shared" si="20"/>
        <v>4916.9043170419909</v>
      </c>
      <c r="J41" s="22">
        <f t="shared" si="1"/>
        <v>205.86330219293939</v>
      </c>
      <c r="K41" s="35">
        <f t="shared" si="11"/>
        <v>29.814088863407058</v>
      </c>
      <c r="L41" s="15">
        <f t="shared" si="2"/>
        <v>19.762877010522182</v>
      </c>
      <c r="M41" s="15">
        <f t="shared" si="3"/>
        <v>33.434949355885536</v>
      </c>
      <c r="N41" s="24">
        <f t="shared" si="4"/>
        <v>152.66547582653169</v>
      </c>
      <c r="O41" s="26">
        <f t="shared" si="12"/>
        <v>22.109730166480571</v>
      </c>
      <c r="P41" s="28">
        <f t="shared" si="5"/>
        <v>358.52877801947108</v>
      </c>
      <c r="Q41" s="30">
        <f t="shared" si="6"/>
        <v>51.923819029887632</v>
      </c>
      <c r="R41" s="22">
        <f t="shared" si="7"/>
        <v>313.38851804503895</v>
      </c>
      <c r="S41" s="35">
        <f t="shared" si="13"/>
        <v>45.386394885521725</v>
      </c>
      <c r="T41" s="15">
        <f t="shared" si="8"/>
        <v>30.085297732323738</v>
      </c>
      <c r="U41" s="15">
        <f t="shared" si="9"/>
        <v>33.434949355885536</v>
      </c>
      <c r="V41" s="27">
        <f t="shared" si="14"/>
        <v>249.86827095682969</v>
      </c>
      <c r="W41" s="27">
        <f t="shared" si="15"/>
        <v>36.187094810472232</v>
      </c>
      <c r="X41" s="15">
        <f t="shared" si="16"/>
        <v>563.25678900186858</v>
      </c>
      <c r="Y41" s="37">
        <f t="shared" si="10"/>
        <v>81.573489695993942</v>
      </c>
      <c r="Z41" s="32">
        <f t="shared" si="17"/>
        <v>15.572306022114667</v>
      </c>
      <c r="AA41" s="32">
        <f t="shared" si="18"/>
        <v>14.077364643991661</v>
      </c>
      <c r="AB41" s="33">
        <f t="shared" si="19"/>
        <v>29.649670666106328</v>
      </c>
    </row>
    <row r="42" spans="2:28" hidden="1">
      <c r="B42" s="10">
        <v>42887</v>
      </c>
      <c r="C42" s="11">
        <v>395.2</v>
      </c>
      <c r="D42" s="12">
        <f t="shared" si="0"/>
        <v>2766.4</v>
      </c>
      <c r="E42" s="16">
        <v>6.6612999999999998</v>
      </c>
      <c r="F42" s="13">
        <v>9.6000000000000002E-2</v>
      </c>
      <c r="G42" s="13">
        <v>6.7999999999999996E-3</v>
      </c>
      <c r="H42" s="14">
        <v>1</v>
      </c>
      <c r="I42" s="18">
        <f t="shared" si="20"/>
        <v>4916.9043170419909</v>
      </c>
      <c r="J42" s="22">
        <f t="shared" si="1"/>
        <v>205.86330219293939</v>
      </c>
      <c r="K42" s="35">
        <f t="shared" si="11"/>
        <v>30.904373349487248</v>
      </c>
      <c r="L42" s="15">
        <f t="shared" si="2"/>
        <v>19.762877010522182</v>
      </c>
      <c r="M42" s="15">
        <f t="shared" si="3"/>
        <v>33.434949355885536</v>
      </c>
      <c r="N42" s="24">
        <f t="shared" si="4"/>
        <v>152.66547582653169</v>
      </c>
      <c r="O42" s="26">
        <f t="shared" si="12"/>
        <v>22.918270581798101</v>
      </c>
      <c r="P42" s="28">
        <f t="shared" si="5"/>
        <v>358.52877801947108</v>
      </c>
      <c r="Q42" s="30">
        <f t="shared" si="6"/>
        <v>53.822643931285349</v>
      </c>
      <c r="R42" s="22">
        <f t="shared" si="7"/>
        <v>313.38851804503895</v>
      </c>
      <c r="S42" s="35">
        <f t="shared" si="13"/>
        <v>47.046149857391043</v>
      </c>
      <c r="T42" s="15">
        <f t="shared" si="8"/>
        <v>30.085297732323738</v>
      </c>
      <c r="U42" s="15">
        <f t="shared" si="9"/>
        <v>33.434949355885536</v>
      </c>
      <c r="V42" s="27">
        <f t="shared" si="14"/>
        <v>249.86827095682969</v>
      </c>
      <c r="W42" s="27">
        <f t="shared" si="15"/>
        <v>37.510436544943133</v>
      </c>
      <c r="X42" s="15">
        <f t="shared" si="16"/>
        <v>563.25678900186858</v>
      </c>
      <c r="Y42" s="37">
        <f t="shared" si="10"/>
        <v>84.556586402334176</v>
      </c>
      <c r="Z42" s="32">
        <f t="shared" si="17"/>
        <v>16.141776507903796</v>
      </c>
      <c r="AA42" s="32">
        <f t="shared" si="18"/>
        <v>14.592165963145032</v>
      </c>
      <c r="AB42" s="33">
        <f t="shared" si="19"/>
        <v>30.733942471048827</v>
      </c>
    </row>
    <row r="43" spans="2:28" hidden="1">
      <c r="B43" s="10">
        <v>42856</v>
      </c>
      <c r="C43" s="11">
        <v>395.2</v>
      </c>
      <c r="D43" s="12">
        <f t="shared" si="0"/>
        <v>2766.4</v>
      </c>
      <c r="E43" s="16">
        <v>6.6494</v>
      </c>
      <c r="F43" s="13">
        <v>9.6000000000000002E-2</v>
      </c>
      <c r="G43" s="13">
        <v>6.7999999999999996E-3</v>
      </c>
      <c r="H43" s="14">
        <v>1.0407999999999999</v>
      </c>
      <c r="I43" s="18">
        <f t="shared" si="20"/>
        <v>4724.1586443524129</v>
      </c>
      <c r="J43" s="22">
        <f t="shared" si="1"/>
        <v>192.37110510466891</v>
      </c>
      <c r="K43" s="35">
        <f t="shared" si="11"/>
        <v>28.930596009364592</v>
      </c>
      <c r="L43" s="15">
        <f t="shared" si="2"/>
        <v>18.467626090048217</v>
      </c>
      <c r="M43" s="15">
        <f t="shared" si="3"/>
        <v>32.124278781596409</v>
      </c>
      <c r="N43" s="24">
        <f t="shared" si="4"/>
        <v>141.77920023302428</v>
      </c>
      <c r="O43" s="26">
        <f t="shared" si="12"/>
        <v>21.322104285051928</v>
      </c>
      <c r="P43" s="28">
        <f t="shared" si="5"/>
        <v>334.15030533769323</v>
      </c>
      <c r="Q43" s="30">
        <f t="shared" si="6"/>
        <v>50.25270029441652</v>
      </c>
      <c r="R43" s="22">
        <f t="shared" si="7"/>
        <v>290.25903732228954</v>
      </c>
      <c r="S43" s="35">
        <f t="shared" si="13"/>
        <v>43.651914055747817</v>
      </c>
      <c r="T43" s="15">
        <f t="shared" si="8"/>
        <v>27.864867582939798</v>
      </c>
      <c r="U43" s="15">
        <f t="shared" si="9"/>
        <v>32.124278781596409</v>
      </c>
      <c r="V43" s="27">
        <f t="shared" si="14"/>
        <v>230.26989095775335</v>
      </c>
      <c r="W43" s="27">
        <f t="shared" si="15"/>
        <v>34.630175798982364</v>
      </c>
      <c r="X43" s="15">
        <f t="shared" si="16"/>
        <v>520.52892828004292</v>
      </c>
      <c r="Y43" s="37">
        <f t="shared" si="10"/>
        <v>78.282089854730188</v>
      </c>
      <c r="Z43" s="32">
        <f t="shared" si="17"/>
        <v>14.721318046383224</v>
      </c>
      <c r="AA43" s="32">
        <f t="shared" si="18"/>
        <v>13.308071513930436</v>
      </c>
      <c r="AB43" s="33">
        <f t="shared" si="19"/>
        <v>28.02938956031366</v>
      </c>
    </row>
    <row r="44" spans="2:28" hidden="1">
      <c r="B44" s="10">
        <v>42826</v>
      </c>
      <c r="C44" s="11">
        <v>395.2</v>
      </c>
      <c r="D44" s="12">
        <f t="shared" si="0"/>
        <v>2766.4</v>
      </c>
      <c r="E44" s="16">
        <v>6.8052000000000001</v>
      </c>
      <c r="F44" s="13">
        <v>9.6000000000000002E-2</v>
      </c>
      <c r="G44" s="13">
        <v>6.7999999999999996E-3</v>
      </c>
      <c r="H44" s="14">
        <v>1</v>
      </c>
      <c r="I44" s="18">
        <f t="shared" si="20"/>
        <v>4724.1586443524129</v>
      </c>
      <c r="J44" s="22">
        <f t="shared" si="1"/>
        <v>192.37110510466891</v>
      </c>
      <c r="K44" s="35">
        <f t="shared" si="11"/>
        <v>28.268251499539897</v>
      </c>
      <c r="L44" s="15">
        <f t="shared" si="2"/>
        <v>18.467626090048217</v>
      </c>
      <c r="M44" s="15">
        <f t="shared" si="3"/>
        <v>32.124278781596409</v>
      </c>
      <c r="N44" s="24">
        <f t="shared" si="4"/>
        <v>141.77920023302428</v>
      </c>
      <c r="O44" s="26">
        <f t="shared" si="12"/>
        <v>20.833950542676817</v>
      </c>
      <c r="P44" s="28">
        <f t="shared" si="5"/>
        <v>334.15030533769323</v>
      </c>
      <c r="Q44" s="30">
        <f t="shared" si="6"/>
        <v>49.102202042216717</v>
      </c>
      <c r="R44" s="22">
        <f t="shared" si="7"/>
        <v>290.25903732228954</v>
      </c>
      <c r="S44" s="35">
        <f t="shared" si="13"/>
        <v>42.652535902293764</v>
      </c>
      <c r="T44" s="15">
        <f t="shared" si="8"/>
        <v>27.864867582939798</v>
      </c>
      <c r="U44" s="15">
        <f t="shared" si="9"/>
        <v>32.124278781596409</v>
      </c>
      <c r="V44" s="27">
        <f t="shared" si="14"/>
        <v>230.26989095775335</v>
      </c>
      <c r="W44" s="27">
        <f t="shared" si="15"/>
        <v>33.837343642766321</v>
      </c>
      <c r="X44" s="15">
        <f t="shared" si="16"/>
        <v>520.52892828004292</v>
      </c>
      <c r="Y44" s="37">
        <f t="shared" si="10"/>
        <v>76.489879545060091</v>
      </c>
      <c r="Z44" s="32">
        <f t="shared" si="17"/>
        <v>14.384284402753867</v>
      </c>
      <c r="AA44" s="32">
        <f t="shared" si="18"/>
        <v>13.003393100089504</v>
      </c>
      <c r="AB44" s="33">
        <f t="shared" si="19"/>
        <v>27.387677502843371</v>
      </c>
    </row>
    <row r="45" spans="2:28" hidden="1">
      <c r="B45" s="10">
        <v>42795</v>
      </c>
      <c r="C45" s="11">
        <v>395.2</v>
      </c>
      <c r="D45" s="12">
        <f t="shared" si="0"/>
        <v>2766.4</v>
      </c>
      <c r="E45" s="16">
        <v>6.8315999999999999</v>
      </c>
      <c r="F45" s="13">
        <v>7.85E-2</v>
      </c>
      <c r="G45" s="13">
        <v>6.7999999999999996E-3</v>
      </c>
      <c r="H45" s="14">
        <v>1</v>
      </c>
      <c r="I45" s="18">
        <f t="shared" si="20"/>
        <v>4724.1586443524129</v>
      </c>
      <c r="J45" s="22">
        <f t="shared" si="1"/>
        <v>192.37110510466891</v>
      </c>
      <c r="K45" s="35">
        <f t="shared" si="11"/>
        <v>28.159011813435932</v>
      </c>
      <c r="L45" s="15">
        <f t="shared" si="2"/>
        <v>15.10113175071651</v>
      </c>
      <c r="M45" s="15">
        <f t="shared" si="3"/>
        <v>32.124278781596409</v>
      </c>
      <c r="N45" s="24">
        <f t="shared" si="4"/>
        <v>145.14569457235598</v>
      </c>
      <c r="O45" s="26">
        <f t="shared" si="12"/>
        <v>21.246222637794364</v>
      </c>
      <c r="P45" s="28">
        <f t="shared" si="5"/>
        <v>337.51679967702489</v>
      </c>
      <c r="Q45" s="30">
        <f t="shared" si="6"/>
        <v>49.405234451230299</v>
      </c>
      <c r="R45" s="22">
        <f t="shared" si="7"/>
        <v>290.25903732228954</v>
      </c>
      <c r="S45" s="35">
        <f t="shared" si="13"/>
        <v>42.48770966132232</v>
      </c>
      <c r="T45" s="15">
        <f t="shared" si="8"/>
        <v>22.785334429799729</v>
      </c>
      <c r="U45" s="15">
        <f t="shared" si="9"/>
        <v>32.124278781596409</v>
      </c>
      <c r="V45" s="27">
        <f t="shared" si="14"/>
        <v>235.34942411089341</v>
      </c>
      <c r="W45" s="27">
        <f t="shared" si="15"/>
        <v>34.450117704621668</v>
      </c>
      <c r="X45" s="15">
        <f t="shared" si="16"/>
        <v>525.60846143318292</v>
      </c>
      <c r="Y45" s="37">
        <f t="shared" si="10"/>
        <v>76.937827365943988</v>
      </c>
      <c r="Z45" s="32">
        <f t="shared" si="17"/>
        <v>14.328697847886389</v>
      </c>
      <c r="AA45" s="32">
        <f t="shared" si="18"/>
        <v>13.203895066827304</v>
      </c>
      <c r="AB45" s="33">
        <f t="shared" si="19"/>
        <v>27.532592914713693</v>
      </c>
    </row>
    <row r="46" spans="2:28" hidden="1">
      <c r="B46" s="10">
        <v>42767</v>
      </c>
      <c r="C46" s="11">
        <v>395.2</v>
      </c>
      <c r="D46" s="12">
        <f t="shared" si="0"/>
        <v>2766.4</v>
      </c>
      <c r="E46" s="16">
        <v>6.8243999999999998</v>
      </c>
      <c r="F46" s="13">
        <v>7.85E-2</v>
      </c>
      <c r="G46" s="13">
        <v>6.7999999999999996E-3</v>
      </c>
      <c r="H46" s="14">
        <v>1</v>
      </c>
      <c r="I46" s="18">
        <f t="shared" si="20"/>
        <v>4724.1586443524129</v>
      </c>
      <c r="J46" s="22">
        <f t="shared" si="1"/>
        <v>192.37110510466891</v>
      </c>
      <c r="K46" s="35">
        <f t="shared" si="11"/>
        <v>28.188720635465231</v>
      </c>
      <c r="L46" s="15">
        <f t="shared" si="2"/>
        <v>15.10113175071651</v>
      </c>
      <c r="M46" s="15">
        <f t="shared" si="3"/>
        <v>32.124278781596409</v>
      </c>
      <c r="N46" s="24">
        <f t="shared" si="4"/>
        <v>145.14569457235598</v>
      </c>
      <c r="O46" s="26">
        <f t="shared" si="12"/>
        <v>21.268638205901762</v>
      </c>
      <c r="P46" s="28">
        <f t="shared" si="5"/>
        <v>337.51679967702489</v>
      </c>
      <c r="Q46" s="30">
        <f t="shared" si="6"/>
        <v>49.45735884136699</v>
      </c>
      <c r="R46" s="22">
        <f t="shared" si="7"/>
        <v>290.25903732228954</v>
      </c>
      <c r="S46" s="35">
        <f t="shared" si="13"/>
        <v>42.532535801285029</v>
      </c>
      <c r="T46" s="15">
        <f t="shared" si="8"/>
        <v>22.785334429799729</v>
      </c>
      <c r="U46" s="15">
        <f t="shared" si="9"/>
        <v>32.124278781596409</v>
      </c>
      <c r="V46" s="27">
        <f t="shared" si="14"/>
        <v>235.34942411089341</v>
      </c>
      <c r="W46" s="27">
        <f t="shared" si="15"/>
        <v>34.486463881204706</v>
      </c>
      <c r="X46" s="15">
        <f t="shared" si="16"/>
        <v>525.60846143318292</v>
      </c>
      <c r="Y46" s="37">
        <f t="shared" si="10"/>
        <v>77.018999682489735</v>
      </c>
      <c r="Z46" s="32">
        <f t="shared" si="17"/>
        <v>14.343815165819798</v>
      </c>
      <c r="AA46" s="32">
        <f t="shared" si="18"/>
        <v>13.217825675302944</v>
      </c>
      <c r="AB46" s="33">
        <f t="shared" si="19"/>
        <v>27.561640841122742</v>
      </c>
    </row>
    <row r="47" spans="2:28" hidden="1">
      <c r="B47" s="10">
        <v>42736</v>
      </c>
      <c r="C47" s="11">
        <v>395.2</v>
      </c>
      <c r="D47" s="12">
        <f t="shared" si="0"/>
        <v>2766.4</v>
      </c>
      <c r="E47" s="16">
        <v>6.5138999999999996</v>
      </c>
      <c r="F47" s="13">
        <v>7.85E-2</v>
      </c>
      <c r="G47" s="13">
        <v>6.7999999999999996E-3</v>
      </c>
      <c r="H47" s="14">
        <v>1</v>
      </c>
      <c r="I47" s="18">
        <f t="shared" si="20"/>
        <v>4724.1586443524129</v>
      </c>
      <c r="J47" s="22">
        <f t="shared" si="1"/>
        <v>192.37110510466891</v>
      </c>
      <c r="K47" s="35">
        <f t="shared" si="11"/>
        <v>29.53240072839143</v>
      </c>
      <c r="L47" s="15">
        <f t="shared" si="2"/>
        <v>15.10113175071651</v>
      </c>
      <c r="M47" s="15">
        <f t="shared" si="3"/>
        <v>32.124278781596409</v>
      </c>
      <c r="N47" s="24">
        <f t="shared" si="4"/>
        <v>145.14569457235598</v>
      </c>
      <c r="O47" s="26">
        <f t="shared" si="12"/>
        <v>22.282456680691443</v>
      </c>
      <c r="P47" s="28">
        <f t="shared" si="5"/>
        <v>337.51679967702489</v>
      </c>
      <c r="Q47" s="30">
        <f t="shared" si="6"/>
        <v>51.814857409082869</v>
      </c>
      <c r="R47" s="22">
        <f t="shared" si="7"/>
        <v>290.25903732228954</v>
      </c>
      <c r="S47" s="35">
        <f t="shared" si="13"/>
        <v>44.559946778779157</v>
      </c>
      <c r="T47" s="15">
        <f t="shared" si="8"/>
        <v>22.785334429799729</v>
      </c>
      <c r="U47" s="15">
        <f t="shared" si="9"/>
        <v>32.124278781596409</v>
      </c>
      <c r="V47" s="27">
        <f t="shared" si="14"/>
        <v>235.34942411089341</v>
      </c>
      <c r="W47" s="27">
        <f t="shared" si="15"/>
        <v>36.13034036612374</v>
      </c>
      <c r="X47" s="15">
        <f t="shared" si="16"/>
        <v>525.60846143318292</v>
      </c>
      <c r="Y47" s="37">
        <f t="shared" si="10"/>
        <v>80.690287144902896</v>
      </c>
      <c r="Z47" s="32">
        <f t="shared" si="17"/>
        <v>15.027546050387727</v>
      </c>
      <c r="AA47" s="32">
        <f t="shared" si="18"/>
        <v>13.847883685432297</v>
      </c>
      <c r="AB47" s="33">
        <f t="shared" si="19"/>
        <v>28.875429735820024</v>
      </c>
    </row>
    <row r="48" spans="2:28" hidden="1">
      <c r="B48" s="10">
        <v>42705</v>
      </c>
      <c r="C48" s="11">
        <v>395.2</v>
      </c>
      <c r="D48" s="12">
        <f t="shared" ref="D48:D79" si="21">C48*7</f>
        <v>2766.4</v>
      </c>
      <c r="E48" s="16">
        <v>6.3059000000000003</v>
      </c>
      <c r="F48" s="13">
        <v>7.85E-2</v>
      </c>
      <c r="G48" s="13">
        <v>6.7999999999999996E-3</v>
      </c>
      <c r="H48" s="14">
        <v>1</v>
      </c>
      <c r="I48" s="18">
        <f t="shared" si="20"/>
        <v>4724.1586443524129</v>
      </c>
      <c r="J48" s="22">
        <f t="shared" ref="J48:J79" si="22">(I48*0.02)+((I48-D48)*$F$2)</f>
        <v>192.37110510466891</v>
      </c>
      <c r="K48" s="35">
        <f t="shared" si="11"/>
        <v>30.506526444229834</v>
      </c>
      <c r="L48" s="15">
        <f t="shared" ref="L48:L79" si="23">F48*J48</f>
        <v>15.10113175071651</v>
      </c>
      <c r="M48" s="15">
        <f t="shared" ref="M48:M79" si="24">G48*I48</f>
        <v>32.124278781596409</v>
      </c>
      <c r="N48" s="24">
        <f t="shared" ref="N48:N79" si="25">J48-L48-M48</f>
        <v>145.14569457235598</v>
      </c>
      <c r="O48" s="26">
        <f t="shared" si="12"/>
        <v>23.017443120308911</v>
      </c>
      <c r="P48" s="28">
        <f t="shared" ref="P48:P79" si="26">N48+J48</f>
        <v>337.51679967702489</v>
      </c>
      <c r="Q48" s="30">
        <f t="shared" ref="Q48:Q79" si="27">P48/E48</f>
        <v>53.523969564538746</v>
      </c>
      <c r="R48" s="22">
        <f t="shared" ref="R48:R79" si="28">(I48*0.02)+((I48-D48)*0.1)</f>
        <v>290.25903732228954</v>
      </c>
      <c r="S48" s="35">
        <f t="shared" si="13"/>
        <v>46.029755835374736</v>
      </c>
      <c r="T48" s="15">
        <f t="shared" ref="T48:T79" si="29">F48*R48</f>
        <v>22.785334429799729</v>
      </c>
      <c r="U48" s="15">
        <f t="shared" ref="U48:U79" si="30">G48*I48</f>
        <v>32.124278781596409</v>
      </c>
      <c r="V48" s="27">
        <f t="shared" si="14"/>
        <v>235.34942411089341</v>
      </c>
      <c r="W48" s="27">
        <f t="shared" si="15"/>
        <v>37.32209900424894</v>
      </c>
      <c r="X48" s="15">
        <f t="shared" si="16"/>
        <v>525.60846143318292</v>
      </c>
      <c r="Y48" s="37">
        <f t="shared" ref="Y48:Y79" si="31">X48/E48</f>
        <v>83.35185483962367</v>
      </c>
      <c r="Z48" s="32">
        <f t="shared" si="17"/>
        <v>15.523229391144902</v>
      </c>
      <c r="AA48" s="32">
        <f t="shared" si="18"/>
        <v>14.304655883940029</v>
      </c>
      <c r="AB48" s="33">
        <f t="shared" si="19"/>
        <v>29.827885275084931</v>
      </c>
    </row>
    <row r="49" spans="2:28" hidden="1">
      <c r="B49" s="10">
        <v>42675</v>
      </c>
      <c r="C49" s="11">
        <v>395.2</v>
      </c>
      <c r="D49" s="12">
        <f t="shared" si="21"/>
        <v>2766.4</v>
      </c>
      <c r="E49" s="16">
        <v>6.1397000000000004</v>
      </c>
      <c r="F49" s="13">
        <v>7.85E-2</v>
      </c>
      <c r="G49" s="13">
        <v>6.7999999999999996E-3</v>
      </c>
      <c r="H49" s="14">
        <v>1</v>
      </c>
      <c r="I49" s="18">
        <f t="shared" si="20"/>
        <v>4724.1586443524129</v>
      </c>
      <c r="J49" s="22">
        <f t="shared" si="22"/>
        <v>192.37110510466891</v>
      </c>
      <c r="K49" s="35">
        <f t="shared" si="11"/>
        <v>31.332329772573399</v>
      </c>
      <c r="L49" s="15">
        <f t="shared" si="23"/>
        <v>15.10113175071651</v>
      </c>
      <c r="M49" s="15">
        <f t="shared" si="24"/>
        <v>32.124278781596409</v>
      </c>
      <c r="N49" s="24">
        <f t="shared" si="25"/>
        <v>145.14569457235598</v>
      </c>
      <c r="O49" s="26">
        <f t="shared" si="12"/>
        <v>23.640519011084574</v>
      </c>
      <c r="P49" s="28">
        <f t="shared" si="26"/>
        <v>337.51679967702489</v>
      </c>
      <c r="Q49" s="30">
        <f t="shared" si="27"/>
        <v>54.972848783657973</v>
      </c>
      <c r="R49" s="22">
        <f t="shared" si="28"/>
        <v>290.25903732228954</v>
      </c>
      <c r="S49" s="35">
        <f t="shared" si="13"/>
        <v>47.275768738259124</v>
      </c>
      <c r="T49" s="15">
        <f t="shared" si="29"/>
        <v>22.785334429799729</v>
      </c>
      <c r="U49" s="15">
        <f t="shared" si="30"/>
        <v>32.124278781596409</v>
      </c>
      <c r="V49" s="27">
        <f t="shared" si="14"/>
        <v>235.34942411089341</v>
      </c>
      <c r="W49" s="27">
        <f t="shared" si="15"/>
        <v>38.332398017963975</v>
      </c>
      <c r="X49" s="15">
        <f t="shared" si="16"/>
        <v>525.60846143318292</v>
      </c>
      <c r="Y49" s="37">
        <f t="shared" si="31"/>
        <v>85.608166756223085</v>
      </c>
      <c r="Z49" s="32">
        <f t="shared" si="17"/>
        <v>15.943438965685726</v>
      </c>
      <c r="AA49" s="32">
        <f t="shared" si="18"/>
        <v>14.6918790068794</v>
      </c>
      <c r="AB49" s="33">
        <f t="shared" si="19"/>
        <v>30.635317972565126</v>
      </c>
    </row>
    <row r="50" spans="2:28" hidden="1">
      <c r="B50" s="10">
        <v>42644</v>
      </c>
      <c r="C50" s="11">
        <v>395.2</v>
      </c>
      <c r="D50" s="12">
        <f t="shared" si="21"/>
        <v>2766.4</v>
      </c>
      <c r="E50" s="16">
        <v>6.3101000000000003</v>
      </c>
      <c r="F50" s="13">
        <v>7.85E-2</v>
      </c>
      <c r="G50" s="13">
        <v>6.7999999999999996E-3</v>
      </c>
      <c r="H50" s="14">
        <v>1.0186200000000001</v>
      </c>
      <c r="I50" s="18">
        <f t="shared" si="20"/>
        <v>4637.8027570167606</v>
      </c>
      <c r="J50" s="22">
        <f t="shared" si="22"/>
        <v>186.32619299117323</v>
      </c>
      <c r="K50" s="35">
        <f t="shared" si="11"/>
        <v>29.528247253002839</v>
      </c>
      <c r="L50" s="15">
        <f t="shared" si="23"/>
        <v>14.626606149807099</v>
      </c>
      <c r="M50" s="15">
        <f t="shared" si="24"/>
        <v>31.537058747713971</v>
      </c>
      <c r="N50" s="24">
        <f t="shared" si="25"/>
        <v>140.16252809365216</v>
      </c>
      <c r="O50" s="26">
        <f t="shared" si="12"/>
        <v>22.212409960801278</v>
      </c>
      <c r="P50" s="28">
        <f t="shared" si="26"/>
        <v>326.48872108482539</v>
      </c>
      <c r="Q50" s="30">
        <f t="shared" si="27"/>
        <v>51.74065721380412</v>
      </c>
      <c r="R50" s="22">
        <f t="shared" si="28"/>
        <v>279.89633084201125</v>
      </c>
      <c r="S50" s="35">
        <f t="shared" si="13"/>
        <v>44.356877203532626</v>
      </c>
      <c r="T50" s="15">
        <f t="shared" si="29"/>
        <v>21.971861971097884</v>
      </c>
      <c r="U50" s="15">
        <f t="shared" si="30"/>
        <v>31.537058747713971</v>
      </c>
      <c r="V50" s="27">
        <f t="shared" si="14"/>
        <v>226.3874101231994</v>
      </c>
      <c r="W50" s="27">
        <f t="shared" si="15"/>
        <v>35.876992460214481</v>
      </c>
      <c r="X50" s="15">
        <f t="shared" si="16"/>
        <v>506.28374096521065</v>
      </c>
      <c r="Y50" s="37">
        <f t="shared" si="31"/>
        <v>80.233869663747114</v>
      </c>
      <c r="Z50" s="32">
        <f t="shared" si="17"/>
        <v>14.828629950529788</v>
      </c>
      <c r="AA50" s="32">
        <f t="shared" si="18"/>
        <v>13.664582499413203</v>
      </c>
      <c r="AB50" s="33">
        <f t="shared" si="19"/>
        <v>28.493212449942991</v>
      </c>
    </row>
    <row r="51" spans="2:28" hidden="1">
      <c r="B51" s="10">
        <v>42614</v>
      </c>
      <c r="C51" s="11">
        <v>355.28</v>
      </c>
      <c r="D51" s="12">
        <f t="shared" si="21"/>
        <v>2486.96</v>
      </c>
      <c r="E51" s="16">
        <v>6.1375000000000002</v>
      </c>
      <c r="F51" s="13">
        <v>7.85E-2</v>
      </c>
      <c r="G51" s="13">
        <v>6.7999999999999996E-3</v>
      </c>
      <c r="H51" s="14">
        <v>1.0217400000000001</v>
      </c>
      <c r="I51" s="18">
        <f t="shared" si="20"/>
        <v>4539.1222395293908</v>
      </c>
      <c r="J51" s="22">
        <f t="shared" si="22"/>
        <v>193.39055676705738</v>
      </c>
      <c r="K51" s="35">
        <f t="shared" si="11"/>
        <v>31.509663017035823</v>
      </c>
      <c r="L51" s="15">
        <f t="shared" si="23"/>
        <v>15.181158706214005</v>
      </c>
      <c r="M51" s="15">
        <f t="shared" si="24"/>
        <v>30.866031228799855</v>
      </c>
      <c r="N51" s="24">
        <f t="shared" si="25"/>
        <v>147.3433668320435</v>
      </c>
      <c r="O51" s="26">
        <f t="shared" si="12"/>
        <v>24.007065878948023</v>
      </c>
      <c r="P51" s="28">
        <f t="shared" si="26"/>
        <v>340.73392359910088</v>
      </c>
      <c r="Q51" s="30">
        <f t="shared" si="27"/>
        <v>55.516728895983846</v>
      </c>
      <c r="R51" s="22">
        <f t="shared" si="28"/>
        <v>295.99866874352688</v>
      </c>
      <c r="S51" s="35">
        <f t="shared" si="13"/>
        <v>48.227889000981975</v>
      </c>
      <c r="T51" s="15">
        <f t="shared" si="29"/>
        <v>23.235895496366862</v>
      </c>
      <c r="U51" s="15">
        <f t="shared" si="30"/>
        <v>30.866031228799855</v>
      </c>
      <c r="V51" s="27">
        <f t="shared" si="14"/>
        <v>241.89674201836016</v>
      </c>
      <c r="W51" s="27">
        <f t="shared" si="15"/>
        <v>39.412911123154402</v>
      </c>
      <c r="X51" s="15">
        <f t="shared" si="16"/>
        <v>537.89541076188698</v>
      </c>
      <c r="Y51" s="37">
        <f t="shared" si="31"/>
        <v>87.640800124136362</v>
      </c>
      <c r="Z51" s="32">
        <f t="shared" si="17"/>
        <v>16.718225983946152</v>
      </c>
      <c r="AA51" s="32">
        <f t="shared" si="18"/>
        <v>15.405845244206379</v>
      </c>
      <c r="AB51" s="33">
        <f t="shared" si="19"/>
        <v>32.12407122815253</v>
      </c>
    </row>
    <row r="52" spans="2:28" hidden="1">
      <c r="B52" s="10">
        <v>42583</v>
      </c>
      <c r="C52" s="11">
        <v>355.28</v>
      </c>
      <c r="D52" s="12">
        <f t="shared" si="21"/>
        <v>2486.96</v>
      </c>
      <c r="E52" s="16">
        <v>6.0282999999999998</v>
      </c>
      <c r="F52" s="13">
        <v>7.85E-2</v>
      </c>
      <c r="G52" s="13">
        <v>6.7999999999999996E-3</v>
      </c>
      <c r="H52" s="14">
        <v>1</v>
      </c>
      <c r="I52" s="18">
        <f t="shared" si="20"/>
        <v>4539.1222395293908</v>
      </c>
      <c r="J52" s="22">
        <f t="shared" si="22"/>
        <v>193.39055676705738</v>
      </c>
      <c r="K52" s="35">
        <f t="shared" si="11"/>
        <v>32.080446687632893</v>
      </c>
      <c r="L52" s="15">
        <f t="shared" si="23"/>
        <v>15.181158706214005</v>
      </c>
      <c r="M52" s="15">
        <f t="shared" si="24"/>
        <v>30.866031228799855</v>
      </c>
      <c r="N52" s="24">
        <f t="shared" si="25"/>
        <v>147.3433668320435</v>
      </c>
      <c r="O52" s="26">
        <f t="shared" si="12"/>
        <v>24.44194330608024</v>
      </c>
      <c r="P52" s="28">
        <f t="shared" si="26"/>
        <v>340.73392359910088</v>
      </c>
      <c r="Q52" s="30">
        <f t="shared" si="27"/>
        <v>56.522389993713134</v>
      </c>
      <c r="R52" s="22">
        <f t="shared" si="28"/>
        <v>295.99866874352688</v>
      </c>
      <c r="S52" s="35">
        <f t="shared" si="13"/>
        <v>49.101515973579097</v>
      </c>
      <c r="T52" s="15">
        <f t="shared" si="29"/>
        <v>23.235895496366862</v>
      </c>
      <c r="U52" s="15">
        <f t="shared" si="30"/>
        <v>30.866031228799855</v>
      </c>
      <c r="V52" s="27">
        <f t="shared" si="14"/>
        <v>241.89674201836016</v>
      </c>
      <c r="W52" s="27">
        <f t="shared" si="15"/>
        <v>40.126858653079665</v>
      </c>
      <c r="X52" s="15">
        <f t="shared" si="16"/>
        <v>537.89541076188698</v>
      </c>
      <c r="Y52" s="37">
        <f t="shared" si="31"/>
        <v>89.228374626658763</v>
      </c>
      <c r="Z52" s="32">
        <f t="shared" si="17"/>
        <v>17.021069285946204</v>
      </c>
      <c r="AA52" s="32">
        <f t="shared" si="18"/>
        <v>15.684915346999425</v>
      </c>
      <c r="AB52" s="33">
        <f t="shared" si="19"/>
        <v>32.705984632945629</v>
      </c>
    </row>
    <row r="53" spans="2:28" hidden="1">
      <c r="B53" s="10">
        <v>42552</v>
      </c>
      <c r="C53" s="11">
        <v>355.28</v>
      </c>
      <c r="D53" s="12">
        <f t="shared" si="21"/>
        <v>2486.96</v>
      </c>
      <c r="E53" s="16">
        <v>6.0010000000000003</v>
      </c>
      <c r="F53" s="13">
        <v>7.85E-2</v>
      </c>
      <c r="G53" s="13">
        <v>6.7999999999999996E-3</v>
      </c>
      <c r="H53" s="14">
        <v>1</v>
      </c>
      <c r="I53" s="18">
        <f t="shared" si="20"/>
        <v>4539.1222395293908</v>
      </c>
      <c r="J53" s="22">
        <f t="shared" si="22"/>
        <v>193.39055676705738</v>
      </c>
      <c r="K53" s="35">
        <f t="shared" si="11"/>
        <v>32.22638839644349</v>
      </c>
      <c r="L53" s="15">
        <f t="shared" si="23"/>
        <v>15.181158706214005</v>
      </c>
      <c r="M53" s="15">
        <f t="shared" si="24"/>
        <v>30.866031228799855</v>
      </c>
      <c r="N53" s="24">
        <f t="shared" si="25"/>
        <v>147.3433668320435</v>
      </c>
      <c r="O53" s="26">
        <f t="shared" si="12"/>
        <v>24.553135616071238</v>
      </c>
      <c r="P53" s="28">
        <f t="shared" si="26"/>
        <v>340.73392359910088</v>
      </c>
      <c r="Q53" s="30">
        <f t="shared" si="27"/>
        <v>56.77952401251472</v>
      </c>
      <c r="R53" s="22">
        <f t="shared" si="28"/>
        <v>295.99866874352688</v>
      </c>
      <c r="S53" s="35">
        <f t="shared" si="13"/>
        <v>49.324890642147452</v>
      </c>
      <c r="T53" s="15">
        <f t="shared" si="29"/>
        <v>23.235895496366862</v>
      </c>
      <c r="U53" s="15">
        <f t="shared" si="30"/>
        <v>30.866031228799855</v>
      </c>
      <c r="V53" s="27">
        <f t="shared" si="14"/>
        <v>241.89674201836016</v>
      </c>
      <c r="W53" s="27">
        <f t="shared" si="15"/>
        <v>40.309405435487442</v>
      </c>
      <c r="X53" s="15">
        <f t="shared" si="16"/>
        <v>537.89541076188698</v>
      </c>
      <c r="Y53" s="37">
        <f t="shared" si="31"/>
        <v>89.634296077634886</v>
      </c>
      <c r="Z53" s="32">
        <f t="shared" si="17"/>
        <v>17.098502245703962</v>
      </c>
      <c r="AA53" s="32">
        <f t="shared" si="18"/>
        <v>15.756269819416204</v>
      </c>
      <c r="AB53" s="33">
        <f t="shared" si="19"/>
        <v>32.854772065120166</v>
      </c>
    </row>
    <row r="54" spans="2:28" hidden="1">
      <c r="B54" s="10">
        <v>42522</v>
      </c>
      <c r="C54" s="11">
        <v>355.28</v>
      </c>
      <c r="D54" s="12">
        <f t="shared" si="21"/>
        <v>2486.96</v>
      </c>
      <c r="E54" s="16">
        <v>5.7491000000000003</v>
      </c>
      <c r="F54" s="13">
        <v>7.85E-2</v>
      </c>
      <c r="G54" s="13">
        <v>6.7999999999999996E-3</v>
      </c>
      <c r="H54" s="14">
        <v>1</v>
      </c>
      <c r="I54" s="18">
        <f t="shared" si="20"/>
        <v>4539.1222395293908</v>
      </c>
      <c r="J54" s="22">
        <f t="shared" si="22"/>
        <v>193.39055676705738</v>
      </c>
      <c r="K54" s="35">
        <f t="shared" si="11"/>
        <v>33.638405449036782</v>
      </c>
      <c r="L54" s="15">
        <f t="shared" si="23"/>
        <v>15.181158706214005</v>
      </c>
      <c r="M54" s="15">
        <f t="shared" si="24"/>
        <v>30.866031228799855</v>
      </c>
      <c r="N54" s="24">
        <f t="shared" si="25"/>
        <v>147.3433668320435</v>
      </c>
      <c r="O54" s="26">
        <f t="shared" si="12"/>
        <v>25.628944849114383</v>
      </c>
      <c r="P54" s="28">
        <f t="shared" si="26"/>
        <v>340.73392359910088</v>
      </c>
      <c r="Q54" s="30">
        <f t="shared" si="27"/>
        <v>59.267350298151165</v>
      </c>
      <c r="R54" s="22">
        <f t="shared" si="28"/>
        <v>295.99866874352688</v>
      </c>
      <c r="S54" s="35">
        <f t="shared" si="13"/>
        <v>51.486088038741173</v>
      </c>
      <c r="T54" s="15">
        <f t="shared" si="29"/>
        <v>23.235895496366862</v>
      </c>
      <c r="U54" s="15">
        <f t="shared" si="30"/>
        <v>30.866031228799855</v>
      </c>
      <c r="V54" s="27">
        <f t="shared" si="14"/>
        <v>241.89674201836016</v>
      </c>
      <c r="W54" s="27">
        <f t="shared" si="15"/>
        <v>42.075584355526978</v>
      </c>
      <c r="X54" s="15">
        <f t="shared" si="16"/>
        <v>537.89541076188698</v>
      </c>
      <c r="Y54" s="37">
        <f t="shared" si="31"/>
        <v>93.561672394268143</v>
      </c>
      <c r="Z54" s="32">
        <f t="shared" si="17"/>
        <v>17.847682589704391</v>
      </c>
      <c r="AA54" s="32">
        <f t="shared" si="18"/>
        <v>16.446639506412595</v>
      </c>
      <c r="AB54" s="33">
        <f t="shared" si="19"/>
        <v>34.294322096116986</v>
      </c>
    </row>
    <row r="55" spans="2:28" hidden="1">
      <c r="B55" s="10">
        <v>42491</v>
      </c>
      <c r="C55" s="11">
        <v>355.28</v>
      </c>
      <c r="D55" s="12">
        <f t="shared" si="21"/>
        <v>2486.96</v>
      </c>
      <c r="E55" s="16">
        <v>5.5438999999999998</v>
      </c>
      <c r="F55" s="13">
        <v>7.85E-2</v>
      </c>
      <c r="G55" s="13">
        <v>6.7999999999999996E-3</v>
      </c>
      <c r="H55" s="14">
        <v>1.05</v>
      </c>
      <c r="I55" s="18">
        <f t="shared" si="20"/>
        <v>4322.9735614565625</v>
      </c>
      <c r="J55" s="22">
        <f t="shared" si="22"/>
        <v>178.26014930195939</v>
      </c>
      <c r="K55" s="35">
        <f t="shared" si="11"/>
        <v>32.154286567571454</v>
      </c>
      <c r="L55" s="15">
        <f t="shared" si="23"/>
        <v>13.993421720203813</v>
      </c>
      <c r="M55" s="15">
        <f t="shared" si="24"/>
        <v>29.396220217904624</v>
      </c>
      <c r="N55" s="24">
        <f t="shared" si="25"/>
        <v>134.87050736385095</v>
      </c>
      <c r="O55" s="26">
        <f t="shared" si="12"/>
        <v>24.32773090493172</v>
      </c>
      <c r="P55" s="28">
        <f t="shared" si="26"/>
        <v>313.13065666581031</v>
      </c>
      <c r="Q55" s="30">
        <f t="shared" si="27"/>
        <v>56.482017472503166</v>
      </c>
      <c r="R55" s="22">
        <f t="shared" si="28"/>
        <v>270.06082737478755</v>
      </c>
      <c r="S55" s="35">
        <f t="shared" si="13"/>
        <v>48.713149114303569</v>
      </c>
      <c r="T55" s="15">
        <f t="shared" si="29"/>
        <v>21.199774948920822</v>
      </c>
      <c r="U55" s="15">
        <f t="shared" si="30"/>
        <v>29.396220217904624</v>
      </c>
      <c r="V55" s="27">
        <f t="shared" si="14"/>
        <v>219.4648322079621</v>
      </c>
      <c r="W55" s="27">
        <f t="shared" si="15"/>
        <v>39.586722741745362</v>
      </c>
      <c r="X55" s="15">
        <f t="shared" si="16"/>
        <v>489.52565958274965</v>
      </c>
      <c r="Y55" s="37">
        <f t="shared" si="31"/>
        <v>88.299871856048938</v>
      </c>
      <c r="Z55" s="32">
        <f t="shared" si="17"/>
        <v>16.558862546732115</v>
      </c>
      <c r="AA55" s="32">
        <f t="shared" si="18"/>
        <v>15.258991836813642</v>
      </c>
      <c r="AB55" s="33">
        <f t="shared" si="19"/>
        <v>31.817854383545757</v>
      </c>
    </row>
    <row r="56" spans="2:28" hidden="1">
      <c r="B56" s="10">
        <v>42461</v>
      </c>
      <c r="C56" s="11">
        <v>355.28</v>
      </c>
      <c r="D56" s="12">
        <f t="shared" si="21"/>
        <v>2486.96</v>
      </c>
      <c r="E56" s="16">
        <v>5.6477000000000004</v>
      </c>
      <c r="F56" s="13">
        <v>7.85E-2</v>
      </c>
      <c r="G56" s="13">
        <v>6.7999999999999996E-3</v>
      </c>
      <c r="H56" s="14">
        <v>1</v>
      </c>
      <c r="I56" s="18">
        <f t="shared" si="20"/>
        <v>4322.9735614565625</v>
      </c>
      <c r="J56" s="22">
        <f t="shared" si="22"/>
        <v>178.26014930195939</v>
      </c>
      <c r="K56" s="35">
        <f t="shared" si="11"/>
        <v>31.563317687192907</v>
      </c>
      <c r="L56" s="15">
        <f t="shared" si="23"/>
        <v>13.993421720203813</v>
      </c>
      <c r="M56" s="15">
        <f t="shared" si="24"/>
        <v>29.396220217904624</v>
      </c>
      <c r="N56" s="24">
        <f t="shared" si="25"/>
        <v>134.87050736385095</v>
      </c>
      <c r="O56" s="26">
        <f t="shared" si="12"/>
        <v>23.88060756836428</v>
      </c>
      <c r="P56" s="28">
        <f t="shared" si="26"/>
        <v>313.13065666581031</v>
      </c>
      <c r="Q56" s="30">
        <f t="shared" si="27"/>
        <v>55.443925255557183</v>
      </c>
      <c r="R56" s="22">
        <f t="shared" si="28"/>
        <v>270.06082737478755</v>
      </c>
      <c r="S56" s="35">
        <f t="shared" si="13"/>
        <v>47.817842196785868</v>
      </c>
      <c r="T56" s="15">
        <f t="shared" si="29"/>
        <v>21.199774948920822</v>
      </c>
      <c r="U56" s="15">
        <f t="shared" si="30"/>
        <v>29.396220217904624</v>
      </c>
      <c r="V56" s="27">
        <f t="shared" si="14"/>
        <v>219.4648322079621</v>
      </c>
      <c r="W56" s="27">
        <f t="shared" si="15"/>
        <v>38.859151903954192</v>
      </c>
      <c r="X56" s="15">
        <f t="shared" si="16"/>
        <v>489.52565958274965</v>
      </c>
      <c r="Y56" s="37">
        <f t="shared" si="31"/>
        <v>86.67699410074006</v>
      </c>
      <c r="Z56" s="32">
        <f t="shared" si="17"/>
        <v>16.254524509592962</v>
      </c>
      <c r="AA56" s="32">
        <f t="shared" si="18"/>
        <v>14.978544335589913</v>
      </c>
      <c r="AB56" s="33">
        <f t="shared" si="19"/>
        <v>31.233068845182874</v>
      </c>
    </row>
    <row r="57" spans="2:28" hidden="1">
      <c r="B57" s="10">
        <v>42430</v>
      </c>
      <c r="C57" s="11">
        <v>355.28</v>
      </c>
      <c r="D57" s="12">
        <f t="shared" si="21"/>
        <v>2486.96</v>
      </c>
      <c r="E57" s="16">
        <v>5.34</v>
      </c>
      <c r="F57" s="13">
        <v>6.5600000000000006E-2</v>
      </c>
      <c r="G57" s="13">
        <v>8.5000000000000006E-3</v>
      </c>
      <c r="H57" s="14">
        <v>1</v>
      </c>
      <c r="I57" s="18">
        <f t="shared" si="20"/>
        <v>4322.9735614565625</v>
      </c>
      <c r="J57" s="22">
        <f t="shared" si="22"/>
        <v>178.26014930195939</v>
      </c>
      <c r="K57" s="35">
        <f t="shared" si="11"/>
        <v>33.38205043107854</v>
      </c>
      <c r="L57" s="15">
        <f t="shared" si="23"/>
        <v>11.693865794208536</v>
      </c>
      <c r="M57" s="15">
        <f t="shared" si="24"/>
        <v>36.745275272380781</v>
      </c>
      <c r="N57" s="24">
        <f t="shared" si="25"/>
        <v>129.82100823537007</v>
      </c>
      <c r="O57" s="26">
        <f t="shared" si="12"/>
        <v>24.311050231342712</v>
      </c>
      <c r="P57" s="28">
        <f t="shared" si="26"/>
        <v>308.08115753732943</v>
      </c>
      <c r="Q57" s="30">
        <f t="shared" si="27"/>
        <v>57.693100662421244</v>
      </c>
      <c r="R57" s="22">
        <f t="shared" si="28"/>
        <v>270.06082737478755</v>
      </c>
      <c r="S57" s="35">
        <f t="shared" si="13"/>
        <v>50.573188646963963</v>
      </c>
      <c r="T57" s="15">
        <f t="shared" si="29"/>
        <v>17.715990275786066</v>
      </c>
      <c r="U57" s="15">
        <f t="shared" si="30"/>
        <v>36.745275272380781</v>
      </c>
      <c r="V57" s="27">
        <f t="shared" si="14"/>
        <v>215.59956182662071</v>
      </c>
      <c r="W57" s="27">
        <f t="shared" si="15"/>
        <v>40.374449780266055</v>
      </c>
      <c r="X57" s="15">
        <f t="shared" si="16"/>
        <v>485.66038920140829</v>
      </c>
      <c r="Y57" s="37">
        <f t="shared" si="31"/>
        <v>90.947638427230018</v>
      </c>
      <c r="Z57" s="32">
        <f t="shared" si="17"/>
        <v>17.191138215885424</v>
      </c>
      <c r="AA57" s="32">
        <f t="shared" si="18"/>
        <v>16.063399548923343</v>
      </c>
      <c r="AB57" s="33">
        <f t="shared" si="19"/>
        <v>33.254537764808767</v>
      </c>
    </row>
    <row r="58" spans="2:28" hidden="1">
      <c r="B58" s="10">
        <v>42401</v>
      </c>
      <c r="C58" s="11">
        <v>355.28</v>
      </c>
      <c r="D58" s="12">
        <f t="shared" si="21"/>
        <v>2486.96</v>
      </c>
      <c r="E58" s="16">
        <v>4.8696000000000002</v>
      </c>
      <c r="F58" s="13">
        <v>6.5600000000000006E-2</v>
      </c>
      <c r="G58" s="13">
        <v>8.5000000000000006E-3</v>
      </c>
      <c r="H58" s="14">
        <v>1</v>
      </c>
      <c r="I58" s="18">
        <f t="shared" si="20"/>
        <v>4322.9735614565625</v>
      </c>
      <c r="J58" s="22">
        <f t="shared" si="22"/>
        <v>178.26014930195939</v>
      </c>
      <c r="K58" s="35">
        <f t="shared" si="11"/>
        <v>36.606733469270452</v>
      </c>
      <c r="L58" s="15">
        <f t="shared" si="23"/>
        <v>11.693865794208536</v>
      </c>
      <c r="M58" s="15">
        <f t="shared" si="24"/>
        <v>36.745275272380781</v>
      </c>
      <c r="N58" s="24">
        <f t="shared" si="25"/>
        <v>129.82100823537007</v>
      </c>
      <c r="O58" s="26">
        <f t="shared" si="12"/>
        <v>26.659480909185575</v>
      </c>
      <c r="P58" s="28">
        <f t="shared" si="26"/>
        <v>308.08115753732943</v>
      </c>
      <c r="Q58" s="30">
        <f t="shared" si="27"/>
        <v>63.26621437845602</v>
      </c>
      <c r="R58" s="22">
        <f t="shared" si="28"/>
        <v>270.06082737478755</v>
      </c>
      <c r="S58" s="35">
        <f t="shared" si="13"/>
        <v>55.458523775009766</v>
      </c>
      <c r="T58" s="15">
        <f t="shared" si="29"/>
        <v>17.715990275786066</v>
      </c>
      <c r="U58" s="15">
        <f t="shared" si="30"/>
        <v>36.745275272380781</v>
      </c>
      <c r="V58" s="27">
        <f t="shared" si="14"/>
        <v>215.59956182662071</v>
      </c>
      <c r="W58" s="27">
        <f t="shared" si="15"/>
        <v>44.274593770868393</v>
      </c>
      <c r="X58" s="15">
        <f t="shared" si="16"/>
        <v>485.66038920140829</v>
      </c>
      <c r="Y58" s="37">
        <f t="shared" si="31"/>
        <v>99.733117545878159</v>
      </c>
      <c r="Z58" s="32">
        <f t="shared" si="17"/>
        <v>18.851790305739314</v>
      </c>
      <c r="AA58" s="32">
        <f t="shared" si="18"/>
        <v>17.615112861682817</v>
      </c>
      <c r="AB58" s="33">
        <f t="shared" si="19"/>
        <v>36.466903167422132</v>
      </c>
    </row>
    <row r="59" spans="2:28" hidden="1">
      <c r="B59" s="10">
        <v>42370</v>
      </c>
      <c r="C59" s="11">
        <v>355.28</v>
      </c>
      <c r="D59" s="12">
        <f t="shared" si="21"/>
        <v>2486.96</v>
      </c>
      <c r="E59" s="16">
        <v>4.7651000000000003</v>
      </c>
      <c r="F59" s="13">
        <v>6.5600000000000006E-2</v>
      </c>
      <c r="G59" s="13">
        <v>8.5000000000000006E-3</v>
      </c>
      <c r="H59" s="14">
        <v>1</v>
      </c>
      <c r="I59" s="18">
        <f t="shared" si="20"/>
        <v>4322.9735614565625</v>
      </c>
      <c r="J59" s="22">
        <f t="shared" si="22"/>
        <v>178.26014930195939</v>
      </c>
      <c r="K59" s="35">
        <f t="shared" si="11"/>
        <v>37.409529559077328</v>
      </c>
      <c r="L59" s="15">
        <f t="shared" si="23"/>
        <v>11.693865794208536</v>
      </c>
      <c r="M59" s="15">
        <f t="shared" si="24"/>
        <v>36.745275272380781</v>
      </c>
      <c r="N59" s="24">
        <f t="shared" si="25"/>
        <v>129.82100823537007</v>
      </c>
      <c r="O59" s="26">
        <f t="shared" si="12"/>
        <v>27.244130917582016</v>
      </c>
      <c r="P59" s="28">
        <f t="shared" si="26"/>
        <v>308.08115753732943</v>
      </c>
      <c r="Q59" s="30">
        <f t="shared" si="27"/>
        <v>64.65366047665934</v>
      </c>
      <c r="R59" s="22">
        <f t="shared" si="28"/>
        <v>270.06082737478755</v>
      </c>
      <c r="S59" s="35">
        <f t="shared" si="13"/>
        <v>56.674744994813864</v>
      </c>
      <c r="T59" s="15">
        <f t="shared" si="29"/>
        <v>17.715990275786066</v>
      </c>
      <c r="U59" s="15">
        <f t="shared" si="30"/>
        <v>36.745275272380781</v>
      </c>
      <c r="V59" s="27">
        <f t="shared" si="14"/>
        <v>215.59956182662071</v>
      </c>
      <c r="W59" s="27">
        <f t="shared" si="15"/>
        <v>45.245548220734236</v>
      </c>
      <c r="X59" s="15">
        <f t="shared" si="16"/>
        <v>485.66038920140829</v>
      </c>
      <c r="Y59" s="37">
        <f t="shared" si="31"/>
        <v>101.9202932155481</v>
      </c>
      <c r="Z59" s="32">
        <f t="shared" si="17"/>
        <v>19.265215435736536</v>
      </c>
      <c r="AA59" s="32">
        <f t="shared" si="18"/>
        <v>18.00141730315222</v>
      </c>
      <c r="AB59" s="33">
        <f t="shared" si="19"/>
        <v>37.266632738888759</v>
      </c>
    </row>
    <row r="60" spans="2:28" hidden="1">
      <c r="B60" s="10">
        <v>42339</v>
      </c>
      <c r="C60" s="11">
        <v>355.28</v>
      </c>
      <c r="D60" s="12">
        <f t="shared" si="21"/>
        <v>2486.96</v>
      </c>
      <c r="E60" s="16">
        <v>4.7634999999999996</v>
      </c>
      <c r="F60" s="13">
        <v>6.5600000000000006E-2</v>
      </c>
      <c r="G60" s="13">
        <v>8.5000000000000006E-3</v>
      </c>
      <c r="H60" s="14">
        <v>1</v>
      </c>
      <c r="I60" s="18">
        <f t="shared" si="20"/>
        <v>4322.9735614565625</v>
      </c>
      <c r="J60" s="22">
        <f t="shared" si="22"/>
        <v>178.26014930195939</v>
      </c>
      <c r="K60" s="35">
        <f t="shared" si="11"/>
        <v>37.422094951602688</v>
      </c>
      <c r="L60" s="15">
        <f t="shared" si="23"/>
        <v>11.693865794208536</v>
      </c>
      <c r="M60" s="15">
        <f t="shared" si="24"/>
        <v>36.745275272380781</v>
      </c>
      <c r="N60" s="24">
        <f t="shared" si="25"/>
        <v>129.82100823537007</v>
      </c>
      <c r="O60" s="26">
        <f t="shared" si="12"/>
        <v>27.253281879997918</v>
      </c>
      <c r="P60" s="28">
        <f t="shared" si="26"/>
        <v>308.08115753732943</v>
      </c>
      <c r="Q60" s="30">
        <f t="shared" si="27"/>
        <v>64.675376831600602</v>
      </c>
      <c r="R60" s="22">
        <f t="shared" si="28"/>
        <v>270.06082737478755</v>
      </c>
      <c r="S60" s="35">
        <f t="shared" si="13"/>
        <v>56.693781331959187</v>
      </c>
      <c r="T60" s="15">
        <f t="shared" si="29"/>
        <v>17.715990275786066</v>
      </c>
      <c r="U60" s="15">
        <f t="shared" si="30"/>
        <v>36.745275272380781</v>
      </c>
      <c r="V60" s="27">
        <f t="shared" si="14"/>
        <v>215.59956182662071</v>
      </c>
      <c r="W60" s="27">
        <f t="shared" si="15"/>
        <v>45.260745633803026</v>
      </c>
      <c r="X60" s="15">
        <f t="shared" si="16"/>
        <v>485.66038920140829</v>
      </c>
      <c r="Y60" s="37">
        <f t="shared" si="31"/>
        <v>101.95452696576221</v>
      </c>
      <c r="Z60" s="32">
        <f t="shared" si="17"/>
        <v>19.271686380356499</v>
      </c>
      <c r="AA60" s="32">
        <f t="shared" si="18"/>
        <v>18.007463753805109</v>
      </c>
      <c r="AB60" s="33">
        <f t="shared" si="19"/>
        <v>37.279150134161611</v>
      </c>
    </row>
    <row r="61" spans="2:28" hidden="1">
      <c r="B61" s="10">
        <v>42309</v>
      </c>
      <c r="C61" s="11">
        <v>355.28</v>
      </c>
      <c r="D61" s="12">
        <f t="shared" si="21"/>
        <v>2486.96</v>
      </c>
      <c r="E61" s="16">
        <v>4.7899000000000003</v>
      </c>
      <c r="F61" s="13">
        <v>6.5600000000000006E-2</v>
      </c>
      <c r="G61" s="13">
        <v>8.5000000000000006E-3</v>
      </c>
      <c r="H61" s="14">
        <v>1</v>
      </c>
      <c r="I61" s="18">
        <f t="shared" si="20"/>
        <v>4322.9735614565625</v>
      </c>
      <c r="J61" s="22">
        <f t="shared" si="22"/>
        <v>178.26014930195939</v>
      </c>
      <c r="K61" s="35">
        <f t="shared" si="11"/>
        <v>37.215839433382612</v>
      </c>
      <c r="L61" s="15">
        <f t="shared" si="23"/>
        <v>11.693865794208536</v>
      </c>
      <c r="M61" s="15">
        <f t="shared" si="24"/>
        <v>36.745275272380781</v>
      </c>
      <c r="N61" s="24">
        <f t="shared" si="25"/>
        <v>129.82100823537007</v>
      </c>
      <c r="O61" s="26">
        <f t="shared" si="12"/>
        <v>27.10307276464437</v>
      </c>
      <c r="P61" s="28">
        <f t="shared" si="26"/>
        <v>308.08115753732943</v>
      </c>
      <c r="Q61" s="30">
        <f t="shared" si="27"/>
        <v>64.318912198026979</v>
      </c>
      <c r="R61" s="22">
        <f t="shared" si="28"/>
        <v>270.06082737478755</v>
      </c>
      <c r="S61" s="35">
        <f t="shared" si="13"/>
        <v>56.381308038745594</v>
      </c>
      <c r="T61" s="15">
        <f t="shared" si="29"/>
        <v>17.715990275786066</v>
      </c>
      <c r="U61" s="15">
        <f t="shared" si="30"/>
        <v>36.745275272380781</v>
      </c>
      <c r="V61" s="27">
        <f t="shared" si="14"/>
        <v>215.59956182662071</v>
      </c>
      <c r="W61" s="27">
        <f t="shared" si="15"/>
        <v>45.011286629495544</v>
      </c>
      <c r="X61" s="15">
        <f t="shared" si="16"/>
        <v>485.66038920140829</v>
      </c>
      <c r="Y61" s="37">
        <f t="shared" si="31"/>
        <v>101.39259466824114</v>
      </c>
      <c r="Z61" s="32">
        <f t="shared" si="17"/>
        <v>19.165468605362982</v>
      </c>
      <c r="AA61" s="32">
        <f t="shared" si="18"/>
        <v>17.908213864851174</v>
      </c>
      <c r="AB61" s="33">
        <f t="shared" si="19"/>
        <v>37.073682470214152</v>
      </c>
    </row>
    <row r="62" spans="2:28" hidden="1">
      <c r="B62" s="10">
        <v>42278</v>
      </c>
      <c r="C62" s="11">
        <v>355.28</v>
      </c>
      <c r="D62" s="12">
        <f t="shared" si="21"/>
        <v>2486.96</v>
      </c>
      <c r="E62" s="16">
        <v>4.7393999999999998</v>
      </c>
      <c r="F62" s="13">
        <v>6.5600000000000006E-2</v>
      </c>
      <c r="G62" s="13">
        <v>8.5000000000000006E-3</v>
      </c>
      <c r="H62" s="14">
        <v>1</v>
      </c>
      <c r="I62" s="18">
        <f t="shared" si="20"/>
        <v>4322.9735614565625</v>
      </c>
      <c r="J62" s="22">
        <f t="shared" si="22"/>
        <v>178.26014930195939</v>
      </c>
      <c r="K62" s="35">
        <f t="shared" si="11"/>
        <v>37.612387496720977</v>
      </c>
      <c r="L62" s="15">
        <f t="shared" si="23"/>
        <v>11.693865794208536</v>
      </c>
      <c r="M62" s="15">
        <f t="shared" si="24"/>
        <v>36.745275272380781</v>
      </c>
      <c r="N62" s="24">
        <f t="shared" si="25"/>
        <v>129.82100823537007</v>
      </c>
      <c r="O62" s="26">
        <f t="shared" si="12"/>
        <v>27.391865686662886</v>
      </c>
      <c r="P62" s="28">
        <f t="shared" si="26"/>
        <v>308.08115753732943</v>
      </c>
      <c r="Q62" s="30">
        <f t="shared" si="27"/>
        <v>65.004253183383852</v>
      </c>
      <c r="R62" s="22">
        <f t="shared" si="28"/>
        <v>270.06082737478755</v>
      </c>
      <c r="S62" s="35">
        <f t="shared" si="13"/>
        <v>56.982071016328554</v>
      </c>
      <c r="T62" s="15">
        <f t="shared" si="29"/>
        <v>17.715990275786066</v>
      </c>
      <c r="U62" s="15">
        <f t="shared" si="30"/>
        <v>36.745275272380781</v>
      </c>
      <c r="V62" s="27">
        <f t="shared" si="14"/>
        <v>215.59956182662071</v>
      </c>
      <c r="W62" s="27">
        <f t="shared" si="15"/>
        <v>45.490897967384207</v>
      </c>
      <c r="X62" s="15">
        <f t="shared" si="16"/>
        <v>485.66038920140829</v>
      </c>
      <c r="Y62" s="37">
        <f t="shared" si="31"/>
        <v>102.47296898371278</v>
      </c>
      <c r="Z62" s="32">
        <f t="shared" si="17"/>
        <v>19.369683519607577</v>
      </c>
      <c r="AA62" s="32">
        <f t="shared" si="18"/>
        <v>18.099032280721321</v>
      </c>
      <c r="AB62" s="33">
        <f t="shared" si="19"/>
        <v>37.468715800328894</v>
      </c>
    </row>
    <row r="63" spans="2:28" hidden="1">
      <c r="B63" s="10">
        <v>42248</v>
      </c>
      <c r="C63" s="11">
        <v>338.93</v>
      </c>
      <c r="D63" s="12">
        <f t="shared" si="21"/>
        <v>2372.5100000000002</v>
      </c>
      <c r="E63" s="16">
        <v>4.6460999999999997</v>
      </c>
      <c r="F63" s="13">
        <v>6.5600000000000006E-2</v>
      </c>
      <c r="G63" s="13">
        <v>8.5000000000000006E-3</v>
      </c>
      <c r="H63" s="14">
        <v>1</v>
      </c>
      <c r="I63" s="18">
        <f t="shared" si="20"/>
        <v>4322.9735614565625</v>
      </c>
      <c r="J63" s="22">
        <f t="shared" si="22"/>
        <v>183.98264930195938</v>
      </c>
      <c r="K63" s="35">
        <f t="shared" si="11"/>
        <v>39.599373517995609</v>
      </c>
      <c r="L63" s="15">
        <f t="shared" si="23"/>
        <v>12.069261794208536</v>
      </c>
      <c r="M63" s="15">
        <f t="shared" si="24"/>
        <v>36.745275272380781</v>
      </c>
      <c r="N63" s="24">
        <f t="shared" si="25"/>
        <v>135.16811223537007</v>
      </c>
      <c r="O63" s="26">
        <f t="shared" si="12"/>
        <v>29.092811656092223</v>
      </c>
      <c r="P63" s="28">
        <f t="shared" si="26"/>
        <v>319.15076153732946</v>
      </c>
      <c r="Q63" s="30">
        <f t="shared" si="27"/>
        <v>68.69218517408784</v>
      </c>
      <c r="R63" s="22">
        <f t="shared" si="28"/>
        <v>281.50582737478749</v>
      </c>
      <c r="S63" s="35">
        <f t="shared" si="13"/>
        <v>60.589704779231511</v>
      </c>
      <c r="T63" s="15">
        <f t="shared" si="29"/>
        <v>18.466782275786059</v>
      </c>
      <c r="U63" s="15">
        <f t="shared" si="30"/>
        <v>36.745275272380781</v>
      </c>
      <c r="V63" s="27">
        <f t="shared" si="14"/>
        <v>226.29376982662066</v>
      </c>
      <c r="W63" s="27">
        <f t="shared" si="15"/>
        <v>48.706177186591049</v>
      </c>
      <c r="X63" s="15">
        <f t="shared" si="16"/>
        <v>507.79959720140812</v>
      </c>
      <c r="Y63" s="37">
        <f t="shared" si="31"/>
        <v>109.29588196582255</v>
      </c>
      <c r="Z63" s="32">
        <f t="shared" si="17"/>
        <v>20.990331261235902</v>
      </c>
      <c r="AA63" s="32">
        <f t="shared" si="18"/>
        <v>19.613365530498825</v>
      </c>
      <c r="AB63" s="33">
        <f t="shared" si="19"/>
        <v>40.603696791734727</v>
      </c>
    </row>
    <row r="64" spans="2:28" hidden="1">
      <c r="B64" s="10">
        <v>42217</v>
      </c>
      <c r="C64" s="11">
        <v>338.93</v>
      </c>
      <c r="D64" s="12">
        <f t="shared" si="21"/>
        <v>2372.5100000000002</v>
      </c>
      <c r="E64" s="16">
        <v>4.7324999999999999</v>
      </c>
      <c r="F64" s="13">
        <v>6.5600000000000006E-2</v>
      </c>
      <c r="G64" s="13">
        <v>8.5000000000000006E-3</v>
      </c>
      <c r="H64" s="14">
        <v>1</v>
      </c>
      <c r="I64" s="18">
        <f t="shared" si="20"/>
        <v>4322.9735614565625</v>
      </c>
      <c r="J64" s="22">
        <f t="shared" si="22"/>
        <v>183.98264930195938</v>
      </c>
      <c r="K64" s="35">
        <f t="shared" si="11"/>
        <v>38.876418236018885</v>
      </c>
      <c r="L64" s="15">
        <f t="shared" si="23"/>
        <v>12.069261794208536</v>
      </c>
      <c r="M64" s="15">
        <f t="shared" si="24"/>
        <v>36.745275272380781</v>
      </c>
      <c r="N64" s="24">
        <f t="shared" si="25"/>
        <v>135.16811223537007</v>
      </c>
      <c r="O64" s="26">
        <f t="shared" si="12"/>
        <v>28.561671893369272</v>
      </c>
      <c r="P64" s="28">
        <f t="shared" si="26"/>
        <v>319.15076153732946</v>
      </c>
      <c r="Q64" s="30">
        <f t="shared" si="27"/>
        <v>67.438090129388158</v>
      </c>
      <c r="R64" s="22">
        <f t="shared" si="28"/>
        <v>281.50582737478749</v>
      </c>
      <c r="S64" s="35">
        <f t="shared" si="13"/>
        <v>59.483534574704173</v>
      </c>
      <c r="T64" s="15">
        <f t="shared" si="29"/>
        <v>18.466782275786059</v>
      </c>
      <c r="U64" s="15">
        <f t="shared" si="30"/>
        <v>36.745275272380781</v>
      </c>
      <c r="V64" s="27">
        <f t="shared" si="14"/>
        <v>226.29376982662066</v>
      </c>
      <c r="W64" s="27">
        <f t="shared" si="15"/>
        <v>47.816961400236799</v>
      </c>
      <c r="X64" s="15">
        <f t="shared" si="16"/>
        <v>507.79959720140812</v>
      </c>
      <c r="Y64" s="37">
        <f t="shared" si="31"/>
        <v>107.30049597494097</v>
      </c>
      <c r="Z64" s="32">
        <f t="shared" si="17"/>
        <v>20.607116338685287</v>
      </c>
      <c r="AA64" s="32">
        <f t="shared" si="18"/>
        <v>19.255289506867527</v>
      </c>
      <c r="AB64" s="33">
        <f t="shared" si="19"/>
        <v>39.862405845552814</v>
      </c>
    </row>
    <row r="65" spans="2:28" hidden="1">
      <c r="B65" s="10">
        <v>42186</v>
      </c>
      <c r="C65" s="11">
        <v>338.93</v>
      </c>
      <c r="D65" s="12">
        <f t="shared" si="21"/>
        <v>2372.5100000000002</v>
      </c>
      <c r="E65" s="16">
        <v>4.9572000000000003</v>
      </c>
      <c r="F65" s="13">
        <v>6.5600000000000006E-2</v>
      </c>
      <c r="G65" s="13">
        <v>8.5000000000000006E-3</v>
      </c>
      <c r="H65" s="14">
        <v>1</v>
      </c>
      <c r="I65" s="18">
        <f t="shared" si="20"/>
        <v>4322.9735614565625</v>
      </c>
      <c r="J65" s="22">
        <f t="shared" si="22"/>
        <v>183.98264930195938</v>
      </c>
      <c r="K65" s="35">
        <f t="shared" si="11"/>
        <v>37.1142276490679</v>
      </c>
      <c r="L65" s="15">
        <f t="shared" si="23"/>
        <v>12.069261794208536</v>
      </c>
      <c r="M65" s="15">
        <f t="shared" si="24"/>
        <v>36.745275272380781</v>
      </c>
      <c r="N65" s="24">
        <f t="shared" si="25"/>
        <v>135.16811223537007</v>
      </c>
      <c r="O65" s="26">
        <f t="shared" si="12"/>
        <v>27.267028208539109</v>
      </c>
      <c r="P65" s="28">
        <f t="shared" si="26"/>
        <v>319.15076153732946</v>
      </c>
      <c r="Q65" s="30">
        <f t="shared" si="27"/>
        <v>64.381255857607002</v>
      </c>
      <c r="R65" s="22">
        <f t="shared" si="28"/>
        <v>281.50582737478749</v>
      </c>
      <c r="S65" s="35">
        <f t="shared" si="13"/>
        <v>56.787264458724174</v>
      </c>
      <c r="T65" s="15">
        <f t="shared" si="29"/>
        <v>18.466782275786059</v>
      </c>
      <c r="U65" s="15">
        <f t="shared" si="30"/>
        <v>36.745275272380781</v>
      </c>
      <c r="V65" s="27">
        <f t="shared" si="14"/>
        <v>226.29376982662066</v>
      </c>
      <c r="W65" s="27">
        <f t="shared" si="15"/>
        <v>45.649513803481938</v>
      </c>
      <c r="X65" s="15">
        <f t="shared" si="16"/>
        <v>507.79959720140812</v>
      </c>
      <c r="Y65" s="37">
        <f t="shared" si="31"/>
        <v>102.4367782622061</v>
      </c>
      <c r="Z65" s="32">
        <f t="shared" si="17"/>
        <v>19.673036809656274</v>
      </c>
      <c r="AA65" s="32">
        <f t="shared" si="18"/>
        <v>18.382485594942828</v>
      </c>
      <c r="AB65" s="33">
        <f t="shared" si="19"/>
        <v>38.055522404599103</v>
      </c>
    </row>
    <row r="66" spans="2:28" hidden="1">
      <c r="B66" s="10">
        <v>42156</v>
      </c>
      <c r="C66" s="11">
        <v>338.93</v>
      </c>
      <c r="D66" s="12">
        <f t="shared" si="21"/>
        <v>2372.5100000000002</v>
      </c>
      <c r="E66" s="16">
        <v>5.0335000000000001</v>
      </c>
      <c r="F66" s="13">
        <v>6.5600000000000006E-2</v>
      </c>
      <c r="G66" s="13">
        <v>8.5000000000000006E-3</v>
      </c>
      <c r="H66" s="14">
        <v>1</v>
      </c>
      <c r="I66" s="18">
        <f t="shared" si="20"/>
        <v>4322.9735614565625</v>
      </c>
      <c r="J66" s="22">
        <f t="shared" si="22"/>
        <v>183.98264930195938</v>
      </c>
      <c r="K66" s="35">
        <f t="shared" si="11"/>
        <v>36.55163391317361</v>
      </c>
      <c r="L66" s="15">
        <f t="shared" si="23"/>
        <v>12.069261794208536</v>
      </c>
      <c r="M66" s="15">
        <f t="shared" si="24"/>
        <v>36.745275272380781</v>
      </c>
      <c r="N66" s="24">
        <f t="shared" si="25"/>
        <v>135.16811223537007</v>
      </c>
      <c r="O66" s="26">
        <f t="shared" si="12"/>
        <v>26.8537026393901</v>
      </c>
      <c r="P66" s="28">
        <f t="shared" si="26"/>
        <v>319.15076153732946</v>
      </c>
      <c r="Q66" s="30">
        <f t="shared" si="27"/>
        <v>63.40533655256371</v>
      </c>
      <c r="R66" s="22">
        <f t="shared" si="28"/>
        <v>281.50582737478749</v>
      </c>
      <c r="S66" s="35">
        <f t="shared" si="13"/>
        <v>55.926458204984101</v>
      </c>
      <c r="T66" s="15">
        <f t="shared" si="29"/>
        <v>18.466782275786059</v>
      </c>
      <c r="U66" s="15">
        <f t="shared" si="30"/>
        <v>36.745275272380781</v>
      </c>
      <c r="V66" s="27">
        <f t="shared" si="14"/>
        <v>226.29376982662066</v>
      </c>
      <c r="W66" s="27">
        <f t="shared" si="15"/>
        <v>44.957538457657826</v>
      </c>
      <c r="X66" s="15">
        <f t="shared" si="16"/>
        <v>507.79959720140812</v>
      </c>
      <c r="Y66" s="37">
        <f t="shared" si="31"/>
        <v>100.88399666264192</v>
      </c>
      <c r="Z66" s="32">
        <f t="shared" si="17"/>
        <v>19.374824291810491</v>
      </c>
      <c r="AA66" s="32">
        <f t="shared" si="18"/>
        <v>18.103835818267726</v>
      </c>
      <c r="AB66" s="33">
        <f t="shared" si="19"/>
        <v>37.478660110078216</v>
      </c>
    </row>
    <row r="67" spans="2:28" hidden="1">
      <c r="B67" s="10">
        <v>42125</v>
      </c>
      <c r="C67" s="11">
        <v>338.93</v>
      </c>
      <c r="D67" s="12">
        <f t="shared" si="21"/>
        <v>2372.5100000000002</v>
      </c>
      <c r="E67" s="16">
        <v>5.0382999999999996</v>
      </c>
      <c r="F67" s="13">
        <v>6.5600000000000006E-2</v>
      </c>
      <c r="G67" s="13">
        <v>8.5000000000000006E-3</v>
      </c>
      <c r="H67" s="14">
        <v>1.0817000000000001</v>
      </c>
      <c r="I67" s="18">
        <f t="shared" si="20"/>
        <v>3996.4625695262662</v>
      </c>
      <c r="J67" s="22">
        <f t="shared" si="22"/>
        <v>161.12687986683864</v>
      </c>
      <c r="K67" s="35">
        <f t="shared" si="11"/>
        <v>31.98040606292572</v>
      </c>
      <c r="L67" s="15">
        <f t="shared" si="23"/>
        <v>10.569923319264616</v>
      </c>
      <c r="M67" s="15">
        <f t="shared" si="24"/>
        <v>33.969931840973267</v>
      </c>
      <c r="N67" s="24">
        <f t="shared" si="25"/>
        <v>116.58702470660077</v>
      </c>
      <c r="O67" s="26">
        <f t="shared" si="12"/>
        <v>23.140151381736057</v>
      </c>
      <c r="P67" s="28">
        <f t="shared" si="26"/>
        <v>277.71390457343944</v>
      </c>
      <c r="Q67" s="30">
        <f t="shared" si="27"/>
        <v>55.120557444661785</v>
      </c>
      <c r="R67" s="22">
        <f t="shared" si="28"/>
        <v>242.32450834315193</v>
      </c>
      <c r="S67" s="35">
        <f t="shared" si="13"/>
        <v>48.096482611823824</v>
      </c>
      <c r="T67" s="15">
        <f t="shared" si="29"/>
        <v>15.896487747310768</v>
      </c>
      <c r="U67" s="15">
        <f t="shared" si="30"/>
        <v>33.969931840973267</v>
      </c>
      <c r="V67" s="27">
        <f t="shared" si="14"/>
        <v>192.4580887548679</v>
      </c>
      <c r="W67" s="27">
        <f t="shared" si="15"/>
        <v>38.199013309026441</v>
      </c>
      <c r="X67" s="15">
        <f t="shared" si="16"/>
        <v>434.78259709801983</v>
      </c>
      <c r="Y67" s="37">
        <f t="shared" si="31"/>
        <v>86.295495920850257</v>
      </c>
      <c r="Z67" s="32">
        <f t="shared" si="17"/>
        <v>16.116076548898103</v>
      </c>
      <c r="AA67" s="32">
        <f t="shared" si="18"/>
        <v>15.058861927290383</v>
      </c>
      <c r="AB67" s="33">
        <f t="shared" si="19"/>
        <v>31.174938476188487</v>
      </c>
    </row>
    <row r="68" spans="2:28" hidden="1">
      <c r="B68" s="10">
        <v>42095</v>
      </c>
      <c r="C68" s="11">
        <v>338.93</v>
      </c>
      <c r="D68" s="12">
        <f t="shared" si="21"/>
        <v>2372.5100000000002</v>
      </c>
      <c r="E68" s="16">
        <v>5.0004999999999997</v>
      </c>
      <c r="F68" s="13">
        <v>6.5600000000000006E-2</v>
      </c>
      <c r="G68" s="13">
        <v>8.5000000000000006E-3</v>
      </c>
      <c r="H68" s="14">
        <v>1</v>
      </c>
      <c r="I68" s="18">
        <f t="shared" si="20"/>
        <v>3996.4625695262662</v>
      </c>
      <c r="J68" s="22">
        <f t="shared" si="22"/>
        <v>161.12687986683864</v>
      </c>
      <c r="K68" s="35">
        <f t="shared" si="11"/>
        <v>32.222153757991933</v>
      </c>
      <c r="L68" s="15">
        <f t="shared" si="23"/>
        <v>10.569923319264616</v>
      </c>
      <c r="M68" s="15">
        <f t="shared" si="24"/>
        <v>33.969931840973267</v>
      </c>
      <c r="N68" s="24">
        <f t="shared" si="25"/>
        <v>116.58702470660077</v>
      </c>
      <c r="O68" s="26">
        <f t="shared" si="12"/>
        <v>23.315073433976757</v>
      </c>
      <c r="P68" s="28">
        <f t="shared" si="26"/>
        <v>277.71390457343944</v>
      </c>
      <c r="Q68" s="30">
        <f t="shared" si="27"/>
        <v>55.537227191968697</v>
      </c>
      <c r="R68" s="22">
        <f t="shared" si="28"/>
        <v>242.32450834315193</v>
      </c>
      <c r="S68" s="35">
        <f t="shared" si="13"/>
        <v>48.460055663064082</v>
      </c>
      <c r="T68" s="15">
        <f t="shared" si="29"/>
        <v>15.896487747310768</v>
      </c>
      <c r="U68" s="15">
        <f t="shared" si="30"/>
        <v>33.969931840973267</v>
      </c>
      <c r="V68" s="27">
        <f t="shared" si="14"/>
        <v>192.4580887548679</v>
      </c>
      <c r="W68" s="27">
        <f t="shared" si="15"/>
        <v>38.487768974076175</v>
      </c>
      <c r="X68" s="15">
        <f t="shared" si="16"/>
        <v>434.78259709801983</v>
      </c>
      <c r="Y68" s="37">
        <f t="shared" si="31"/>
        <v>86.947824637140258</v>
      </c>
      <c r="Z68" s="32">
        <f t="shared" si="17"/>
        <v>16.23790190507215</v>
      </c>
      <c r="AA68" s="32">
        <f t="shared" si="18"/>
        <v>15.172695540099419</v>
      </c>
      <c r="AB68" s="33">
        <f t="shared" si="19"/>
        <v>31.410597445171568</v>
      </c>
    </row>
    <row r="69" spans="2:28" hidden="1">
      <c r="B69" s="10">
        <v>42064</v>
      </c>
      <c r="C69" s="11">
        <v>338.93</v>
      </c>
      <c r="D69" s="12">
        <f t="shared" si="21"/>
        <v>2372.5100000000002</v>
      </c>
      <c r="E69" s="16">
        <v>4.7843</v>
      </c>
      <c r="F69" s="13">
        <v>0.1026</v>
      </c>
      <c r="G69" s="13">
        <v>7.1999999999999998E-3</v>
      </c>
      <c r="H69" s="14">
        <v>1</v>
      </c>
      <c r="I69" s="18">
        <f t="shared" si="20"/>
        <v>3996.4625695262662</v>
      </c>
      <c r="J69" s="22">
        <f t="shared" si="22"/>
        <v>161.12687986683864</v>
      </c>
      <c r="K69" s="35">
        <f t="shared" si="11"/>
        <v>33.678255934376743</v>
      </c>
      <c r="L69" s="15">
        <f t="shared" si="23"/>
        <v>16.531617874337645</v>
      </c>
      <c r="M69" s="15">
        <f t="shared" si="24"/>
        <v>28.774530500589115</v>
      </c>
      <c r="N69" s="24">
        <f t="shared" si="25"/>
        <v>115.82073149191186</v>
      </c>
      <c r="O69" s="26">
        <f t="shared" si="12"/>
        <v>24.208501032943555</v>
      </c>
      <c r="P69" s="28">
        <f t="shared" si="26"/>
        <v>276.94761135875046</v>
      </c>
      <c r="Q69" s="30">
        <f t="shared" si="27"/>
        <v>57.886756967320288</v>
      </c>
      <c r="R69" s="22">
        <f t="shared" si="28"/>
        <v>242.32450834315193</v>
      </c>
      <c r="S69" s="35">
        <f t="shared" si="13"/>
        <v>50.649940083847568</v>
      </c>
      <c r="T69" s="15">
        <f t="shared" si="29"/>
        <v>24.862494556007388</v>
      </c>
      <c r="U69" s="15">
        <f t="shared" si="30"/>
        <v>28.774530500589115</v>
      </c>
      <c r="V69" s="27">
        <f t="shared" si="14"/>
        <v>188.68748328655542</v>
      </c>
      <c r="W69" s="27">
        <f t="shared" si="15"/>
        <v>39.438890388678679</v>
      </c>
      <c r="X69" s="15">
        <f t="shared" si="16"/>
        <v>431.01199162970738</v>
      </c>
      <c r="Y69" s="37">
        <f t="shared" si="31"/>
        <v>90.088830472526254</v>
      </c>
      <c r="Z69" s="32">
        <f t="shared" si="17"/>
        <v>16.971684149470825</v>
      </c>
      <c r="AA69" s="32">
        <f t="shared" si="18"/>
        <v>15.230389355735124</v>
      </c>
      <c r="AB69" s="33">
        <f t="shared" si="19"/>
        <v>32.202073505205945</v>
      </c>
    </row>
    <row r="70" spans="2:28" hidden="1">
      <c r="B70" s="10">
        <v>42036</v>
      </c>
      <c r="C70" s="11">
        <v>338.93</v>
      </c>
      <c r="D70" s="12">
        <f t="shared" si="21"/>
        <v>2372.5100000000002</v>
      </c>
      <c r="E70" s="16">
        <v>4.8117999999999999</v>
      </c>
      <c r="F70" s="13">
        <v>0.1026</v>
      </c>
      <c r="G70" s="13">
        <v>7.1999999999999998E-3</v>
      </c>
      <c r="H70" s="14">
        <v>1</v>
      </c>
      <c r="I70" s="18">
        <f t="shared" si="20"/>
        <v>3996.4625695262662</v>
      </c>
      <c r="J70" s="22">
        <f t="shared" si="22"/>
        <v>161.12687986683864</v>
      </c>
      <c r="K70" s="35">
        <f t="shared" si="11"/>
        <v>33.485780761220049</v>
      </c>
      <c r="L70" s="15">
        <f t="shared" si="23"/>
        <v>16.531617874337645</v>
      </c>
      <c r="M70" s="15">
        <f t="shared" si="24"/>
        <v>28.774530500589115</v>
      </c>
      <c r="N70" s="24">
        <f t="shared" si="25"/>
        <v>115.82073149191186</v>
      </c>
      <c r="O70" s="26">
        <f t="shared" si="12"/>
        <v>24.07014661704806</v>
      </c>
      <c r="P70" s="28">
        <f t="shared" si="26"/>
        <v>276.94761135875046</v>
      </c>
      <c r="Q70" s="30">
        <f t="shared" si="27"/>
        <v>57.555927378268109</v>
      </c>
      <c r="R70" s="22">
        <f t="shared" si="28"/>
        <v>242.32450834315193</v>
      </c>
      <c r="S70" s="35">
        <f t="shared" si="13"/>
        <v>50.360469750021188</v>
      </c>
      <c r="T70" s="15">
        <f t="shared" si="29"/>
        <v>24.862494556007388</v>
      </c>
      <c r="U70" s="15">
        <f t="shared" si="30"/>
        <v>28.774530500589115</v>
      </c>
      <c r="V70" s="27">
        <f t="shared" si="14"/>
        <v>188.68748328655542</v>
      </c>
      <c r="W70" s="27">
        <f t="shared" si="15"/>
        <v>39.213492515598205</v>
      </c>
      <c r="X70" s="15">
        <f t="shared" si="16"/>
        <v>431.01199162970738</v>
      </c>
      <c r="Y70" s="37">
        <f t="shared" si="31"/>
        <v>89.573962265619386</v>
      </c>
      <c r="Z70" s="32">
        <f t="shared" si="17"/>
        <v>16.87468898880114</v>
      </c>
      <c r="AA70" s="32">
        <f t="shared" si="18"/>
        <v>15.143345898550145</v>
      </c>
      <c r="AB70" s="33">
        <f t="shared" si="19"/>
        <v>32.018034887351284</v>
      </c>
    </row>
    <row r="71" spans="2:28" hidden="1">
      <c r="B71" s="10">
        <v>42005</v>
      </c>
      <c r="C71" s="11">
        <v>338.93</v>
      </c>
      <c r="D71" s="12">
        <f t="shared" si="21"/>
        <v>2372.5100000000002</v>
      </c>
      <c r="E71" s="16">
        <v>4.7218999999999998</v>
      </c>
      <c r="F71" s="13">
        <v>0.1026</v>
      </c>
      <c r="G71" s="13">
        <v>7.1999999999999998E-3</v>
      </c>
      <c r="H71" s="14">
        <v>1</v>
      </c>
      <c r="I71" s="18">
        <f t="shared" si="20"/>
        <v>3996.4625695262662</v>
      </c>
      <c r="J71" s="22">
        <f t="shared" si="22"/>
        <v>161.12687986683864</v>
      </c>
      <c r="K71" s="35">
        <f t="shared" si="11"/>
        <v>34.123314739159795</v>
      </c>
      <c r="L71" s="15">
        <f t="shared" si="23"/>
        <v>16.531617874337645</v>
      </c>
      <c r="M71" s="15">
        <f t="shared" si="24"/>
        <v>28.774530500589115</v>
      </c>
      <c r="N71" s="24">
        <f t="shared" si="25"/>
        <v>115.82073149191186</v>
      </c>
      <c r="O71" s="26">
        <f t="shared" si="12"/>
        <v>24.528416843201224</v>
      </c>
      <c r="P71" s="28">
        <f t="shared" si="26"/>
        <v>276.94761135875046</v>
      </c>
      <c r="Q71" s="30">
        <f t="shared" si="27"/>
        <v>58.651731582361016</v>
      </c>
      <c r="R71" s="22">
        <f t="shared" si="28"/>
        <v>242.32450834315193</v>
      </c>
      <c r="S71" s="35">
        <f t="shared" si="13"/>
        <v>51.319280023539662</v>
      </c>
      <c r="T71" s="15">
        <f t="shared" si="29"/>
        <v>24.862494556007388</v>
      </c>
      <c r="U71" s="15">
        <f t="shared" si="30"/>
        <v>28.774530500589115</v>
      </c>
      <c r="V71" s="27">
        <f t="shared" si="14"/>
        <v>188.68748328655542</v>
      </c>
      <c r="W71" s="27">
        <f t="shared" si="15"/>
        <v>39.960076089403721</v>
      </c>
      <c r="X71" s="15">
        <f t="shared" si="16"/>
        <v>431.01199162970738</v>
      </c>
      <c r="Y71" s="37">
        <f t="shared" si="31"/>
        <v>91.27935611294339</v>
      </c>
      <c r="Z71" s="32">
        <f t="shared" si="17"/>
        <v>17.195965284379866</v>
      </c>
      <c r="AA71" s="32">
        <f t="shared" si="18"/>
        <v>15.431659246202496</v>
      </c>
      <c r="AB71" s="33">
        <f t="shared" si="19"/>
        <v>32.627624530582366</v>
      </c>
    </row>
    <row r="72" spans="2:28" hidden="1">
      <c r="B72" s="10">
        <v>41974</v>
      </c>
      <c r="C72" s="11">
        <v>338.93</v>
      </c>
      <c r="D72" s="12">
        <f t="shared" si="21"/>
        <v>2372.5100000000002</v>
      </c>
      <c r="E72" s="16">
        <v>4.6817000000000002</v>
      </c>
      <c r="F72" s="13">
        <v>0.1026</v>
      </c>
      <c r="G72" s="13">
        <v>7.1999999999999998E-3</v>
      </c>
      <c r="H72" s="14">
        <v>1</v>
      </c>
      <c r="I72" s="18">
        <f t="shared" si="20"/>
        <v>3996.4625695262662</v>
      </c>
      <c r="J72" s="22">
        <f t="shared" si="22"/>
        <v>161.12687986683864</v>
      </c>
      <c r="K72" s="35">
        <f t="shared" si="11"/>
        <v>34.416318830091342</v>
      </c>
      <c r="L72" s="15">
        <f t="shared" si="23"/>
        <v>16.531617874337645</v>
      </c>
      <c r="M72" s="15">
        <f t="shared" si="24"/>
        <v>28.774530500589115</v>
      </c>
      <c r="N72" s="24">
        <f t="shared" si="25"/>
        <v>115.82073149191186</v>
      </c>
      <c r="O72" s="26">
        <f t="shared" si="12"/>
        <v>24.739033148623758</v>
      </c>
      <c r="P72" s="28">
        <f t="shared" si="26"/>
        <v>276.94761135875046</v>
      </c>
      <c r="Q72" s="30">
        <f t="shared" si="27"/>
        <v>59.155351978715096</v>
      </c>
      <c r="R72" s="22">
        <f t="shared" si="28"/>
        <v>242.32450834315193</v>
      </c>
      <c r="S72" s="35">
        <f t="shared" si="13"/>
        <v>51.759939411570997</v>
      </c>
      <c r="T72" s="15">
        <f t="shared" si="29"/>
        <v>24.862494556007388</v>
      </c>
      <c r="U72" s="15">
        <f t="shared" si="30"/>
        <v>28.774530500589115</v>
      </c>
      <c r="V72" s="27">
        <f t="shared" si="14"/>
        <v>188.68748328655542</v>
      </c>
      <c r="W72" s="27">
        <f t="shared" si="15"/>
        <v>40.303198258443601</v>
      </c>
      <c r="X72" s="15">
        <f t="shared" si="16"/>
        <v>431.01199162970738</v>
      </c>
      <c r="Y72" s="37">
        <f t="shared" si="31"/>
        <v>92.063137670014598</v>
      </c>
      <c r="Z72" s="32">
        <f t="shared" si="17"/>
        <v>17.343620581479655</v>
      </c>
      <c r="AA72" s="32">
        <f t="shared" si="18"/>
        <v>15.564165109819843</v>
      </c>
      <c r="AB72" s="33">
        <f t="shared" si="19"/>
        <v>32.907785691299495</v>
      </c>
    </row>
    <row r="73" spans="2:28" hidden="1">
      <c r="B73" s="10">
        <v>41944</v>
      </c>
      <c r="C73" s="11">
        <v>338.93</v>
      </c>
      <c r="D73" s="12">
        <f t="shared" si="21"/>
        <v>2372.5100000000002</v>
      </c>
      <c r="E73" s="16">
        <v>4.8673999999999999</v>
      </c>
      <c r="F73" s="13">
        <v>0.1026</v>
      </c>
      <c r="G73" s="13">
        <v>7.1999999999999998E-3</v>
      </c>
      <c r="H73" s="14">
        <v>1.01</v>
      </c>
      <c r="I73" s="18">
        <f t="shared" si="20"/>
        <v>3956.8936331943228</v>
      </c>
      <c r="J73" s="22">
        <f t="shared" si="22"/>
        <v>158.3570543236026</v>
      </c>
      <c r="K73" s="35">
        <f t="shared" si="11"/>
        <v>32.534218334963761</v>
      </c>
      <c r="L73" s="15">
        <f t="shared" si="23"/>
        <v>16.247433773601625</v>
      </c>
      <c r="M73" s="15">
        <f t="shared" si="24"/>
        <v>28.489634158999124</v>
      </c>
      <c r="N73" s="24">
        <f t="shared" si="25"/>
        <v>113.61998639100186</v>
      </c>
      <c r="O73" s="26">
        <f t="shared" si="12"/>
        <v>23.343055099437453</v>
      </c>
      <c r="P73" s="28">
        <f t="shared" si="26"/>
        <v>271.97704071460447</v>
      </c>
      <c r="Q73" s="30">
        <f t="shared" si="27"/>
        <v>55.877273434401218</v>
      </c>
      <c r="R73" s="22">
        <f t="shared" si="28"/>
        <v>237.57623598331872</v>
      </c>
      <c r="S73" s="35">
        <f t="shared" si="13"/>
        <v>48.80967990781911</v>
      </c>
      <c r="T73" s="15">
        <f t="shared" si="29"/>
        <v>24.375321811888501</v>
      </c>
      <c r="U73" s="15">
        <f t="shared" si="30"/>
        <v>28.489634158999124</v>
      </c>
      <c r="V73" s="27">
        <f t="shared" si="14"/>
        <v>184.71128001243108</v>
      </c>
      <c r="W73" s="27">
        <f t="shared" si="15"/>
        <v>37.948654314917839</v>
      </c>
      <c r="X73" s="15">
        <f t="shared" si="16"/>
        <v>422.2875159957498</v>
      </c>
      <c r="Y73" s="37">
        <f t="shared" si="31"/>
        <v>86.758334222736949</v>
      </c>
      <c r="Z73" s="32">
        <f t="shared" si="17"/>
        <v>16.275461572855349</v>
      </c>
      <c r="AA73" s="32">
        <f t="shared" si="18"/>
        <v>14.605599215480385</v>
      </c>
      <c r="AB73" s="33">
        <f t="shared" si="19"/>
        <v>30.881060788335734</v>
      </c>
    </row>
    <row r="74" spans="2:28" hidden="1">
      <c r="B74" s="10">
        <v>41913</v>
      </c>
      <c r="C74" s="11">
        <v>338.93</v>
      </c>
      <c r="D74" s="12">
        <f t="shared" si="21"/>
        <v>2372.5100000000002</v>
      </c>
      <c r="E74" s="16">
        <v>4.7675999999999998</v>
      </c>
      <c r="F74" s="13">
        <v>0.1026</v>
      </c>
      <c r="G74" s="13">
        <v>7.1999999999999998E-3</v>
      </c>
      <c r="H74" s="14">
        <v>1</v>
      </c>
      <c r="I74" s="18">
        <f t="shared" si="20"/>
        <v>3956.8936331943228</v>
      </c>
      <c r="J74" s="22">
        <f t="shared" si="22"/>
        <v>158.3570543236026</v>
      </c>
      <c r="K74" s="35">
        <f t="shared" si="11"/>
        <v>33.215255961826202</v>
      </c>
      <c r="L74" s="15">
        <f t="shared" si="23"/>
        <v>16.247433773601625</v>
      </c>
      <c r="M74" s="15">
        <f t="shared" si="24"/>
        <v>28.489634158999124</v>
      </c>
      <c r="N74" s="24">
        <f t="shared" si="25"/>
        <v>113.61998639100186</v>
      </c>
      <c r="O74" s="26">
        <f t="shared" si="12"/>
        <v>23.831694435565456</v>
      </c>
      <c r="P74" s="28">
        <f t="shared" si="26"/>
        <v>271.97704071460447</v>
      </c>
      <c r="Q74" s="30">
        <f t="shared" si="27"/>
        <v>57.046950397391662</v>
      </c>
      <c r="R74" s="22">
        <f t="shared" si="28"/>
        <v>237.57623598331872</v>
      </c>
      <c r="S74" s="35">
        <f t="shared" si="13"/>
        <v>49.831411188715229</v>
      </c>
      <c r="T74" s="15">
        <f t="shared" si="29"/>
        <v>24.375321811888501</v>
      </c>
      <c r="U74" s="15">
        <f t="shared" si="30"/>
        <v>28.489634158999124</v>
      </c>
      <c r="V74" s="27">
        <f t="shared" si="14"/>
        <v>184.71128001243108</v>
      </c>
      <c r="W74" s="27">
        <f t="shared" si="15"/>
        <v>38.743032136175664</v>
      </c>
      <c r="X74" s="15">
        <f t="shared" si="16"/>
        <v>422.2875159957498</v>
      </c>
      <c r="Y74" s="37">
        <f t="shared" si="31"/>
        <v>88.574443324890893</v>
      </c>
      <c r="Z74" s="32">
        <f t="shared" si="17"/>
        <v>16.616155226889028</v>
      </c>
      <c r="AA74" s="32">
        <f t="shared" si="18"/>
        <v>14.911337700610208</v>
      </c>
      <c r="AB74" s="33">
        <f t="shared" si="19"/>
        <v>31.527492927499235</v>
      </c>
    </row>
    <row r="75" spans="2:28" hidden="1">
      <c r="B75" s="10">
        <v>41883</v>
      </c>
      <c r="C75" s="11">
        <v>315.97000000000003</v>
      </c>
      <c r="D75" s="12">
        <f t="shared" si="21"/>
        <v>2211.79</v>
      </c>
      <c r="E75" s="16">
        <v>4.6494999999999997</v>
      </c>
      <c r="F75" s="13">
        <v>0.1026</v>
      </c>
      <c r="G75" s="13">
        <v>7.1999999999999998E-3</v>
      </c>
      <c r="H75" s="14">
        <v>1</v>
      </c>
      <c r="I75" s="18">
        <f t="shared" si="20"/>
        <v>3956.8936331943228</v>
      </c>
      <c r="J75" s="22">
        <f t="shared" si="22"/>
        <v>166.3930543236026</v>
      </c>
      <c r="K75" s="35">
        <f t="shared" si="11"/>
        <v>35.787300639553202</v>
      </c>
      <c r="L75" s="15">
        <f t="shared" si="23"/>
        <v>17.071927373601625</v>
      </c>
      <c r="M75" s="15">
        <f t="shared" si="24"/>
        <v>28.489634158999124</v>
      </c>
      <c r="N75" s="24">
        <f t="shared" si="25"/>
        <v>120.83149279100185</v>
      </c>
      <c r="O75" s="26">
        <f t="shared" si="12"/>
        <v>25.988061682116754</v>
      </c>
      <c r="P75" s="28">
        <f t="shared" si="26"/>
        <v>287.22454711460443</v>
      </c>
      <c r="Q75" s="30">
        <f t="shared" si="27"/>
        <v>61.775362321669952</v>
      </c>
      <c r="R75" s="22">
        <f t="shared" si="28"/>
        <v>253.64823598331873</v>
      </c>
      <c r="S75" s="35">
        <f t="shared" si="13"/>
        <v>54.553873746277823</v>
      </c>
      <c r="T75" s="15">
        <f t="shared" si="29"/>
        <v>26.024309011888501</v>
      </c>
      <c r="U75" s="15">
        <f t="shared" si="30"/>
        <v>28.489634158999124</v>
      </c>
      <c r="V75" s="27">
        <f t="shared" si="14"/>
        <v>199.13429281243111</v>
      </c>
      <c r="W75" s="27">
        <f t="shared" si="15"/>
        <v>42.829184388091434</v>
      </c>
      <c r="X75" s="15">
        <f t="shared" si="16"/>
        <v>452.78252879574984</v>
      </c>
      <c r="Y75" s="37">
        <f t="shared" si="31"/>
        <v>97.383058134369264</v>
      </c>
      <c r="Z75" s="32">
        <f t="shared" si="17"/>
        <v>18.766573106724621</v>
      </c>
      <c r="AA75" s="32">
        <f t="shared" si="18"/>
        <v>16.84112270597468</v>
      </c>
      <c r="AB75" s="33">
        <f t="shared" si="19"/>
        <v>35.607695812699305</v>
      </c>
    </row>
    <row r="76" spans="2:28" hidden="1">
      <c r="B76" s="10">
        <v>41852</v>
      </c>
      <c r="C76" s="11">
        <v>315.97000000000003</v>
      </c>
      <c r="D76" s="12">
        <f t="shared" si="21"/>
        <v>2211.79</v>
      </c>
      <c r="E76" s="16">
        <v>5.0164</v>
      </c>
      <c r="F76" s="13">
        <v>0.1026</v>
      </c>
      <c r="G76" s="13">
        <v>7.1999999999999998E-3</v>
      </c>
      <c r="H76" s="14">
        <v>1</v>
      </c>
      <c r="I76" s="18">
        <f t="shared" si="20"/>
        <v>3956.8936331943228</v>
      </c>
      <c r="J76" s="22">
        <f t="shared" si="22"/>
        <v>166.3930543236026</v>
      </c>
      <c r="K76" s="35">
        <f t="shared" si="11"/>
        <v>33.169813875209833</v>
      </c>
      <c r="L76" s="15">
        <f t="shared" si="23"/>
        <v>17.071927373601625</v>
      </c>
      <c r="M76" s="15">
        <f t="shared" si="24"/>
        <v>28.489634158999124</v>
      </c>
      <c r="N76" s="24">
        <f t="shared" si="25"/>
        <v>120.83149279100185</v>
      </c>
      <c r="O76" s="26">
        <f t="shared" si="12"/>
        <v>24.087292239654303</v>
      </c>
      <c r="P76" s="28">
        <f t="shared" si="26"/>
        <v>287.22454711460443</v>
      </c>
      <c r="Q76" s="30">
        <f t="shared" si="27"/>
        <v>57.257106114864136</v>
      </c>
      <c r="R76" s="22">
        <f t="shared" si="28"/>
        <v>253.64823598331873</v>
      </c>
      <c r="S76" s="35">
        <f t="shared" si="13"/>
        <v>50.563797939422443</v>
      </c>
      <c r="T76" s="15">
        <f t="shared" si="29"/>
        <v>26.024309011888501</v>
      </c>
      <c r="U76" s="15">
        <f t="shared" si="30"/>
        <v>28.489634158999124</v>
      </c>
      <c r="V76" s="27">
        <f t="shared" si="14"/>
        <v>199.13429281243111</v>
      </c>
      <c r="W76" s="27">
        <f t="shared" si="15"/>
        <v>39.696653538878699</v>
      </c>
      <c r="X76" s="15">
        <f t="shared" si="16"/>
        <v>452.78252879574984</v>
      </c>
      <c r="Y76" s="37">
        <f t="shared" si="31"/>
        <v>90.260451478301135</v>
      </c>
      <c r="Z76" s="32">
        <f t="shared" si="17"/>
        <v>17.39398406421261</v>
      </c>
      <c r="AA76" s="32">
        <f t="shared" si="18"/>
        <v>15.609361299224396</v>
      </c>
      <c r="AB76" s="33">
        <f t="shared" si="19"/>
        <v>33.003345363437006</v>
      </c>
    </row>
    <row r="77" spans="2:28" hidden="1">
      <c r="B77" s="10">
        <v>41821</v>
      </c>
      <c r="C77" s="11">
        <v>315.97000000000003</v>
      </c>
      <c r="D77" s="12">
        <f t="shared" si="21"/>
        <v>2211.79</v>
      </c>
      <c r="E77" s="16">
        <v>4.6853999999999996</v>
      </c>
      <c r="F77" s="13">
        <v>0.1026</v>
      </c>
      <c r="G77" s="13">
        <v>7.1999999999999998E-3</v>
      </c>
      <c r="H77" s="14">
        <v>1</v>
      </c>
      <c r="I77" s="18">
        <f t="shared" si="20"/>
        <v>3956.8936331943228</v>
      </c>
      <c r="J77" s="22">
        <f t="shared" si="22"/>
        <v>166.3930543236026</v>
      </c>
      <c r="K77" s="35">
        <f t="shared" si="11"/>
        <v>35.513094788833953</v>
      </c>
      <c r="L77" s="15">
        <f t="shared" si="23"/>
        <v>17.071927373601625</v>
      </c>
      <c r="M77" s="15">
        <f t="shared" si="24"/>
        <v>28.489634158999124</v>
      </c>
      <c r="N77" s="24">
        <f t="shared" si="25"/>
        <v>120.83149279100185</v>
      </c>
      <c r="O77" s="26">
        <f t="shared" si="12"/>
        <v>25.78893857322787</v>
      </c>
      <c r="P77" s="28">
        <f t="shared" si="26"/>
        <v>287.22454711460443</v>
      </c>
      <c r="Q77" s="30">
        <f t="shared" si="27"/>
        <v>61.30203336206182</v>
      </c>
      <c r="R77" s="22">
        <f t="shared" si="28"/>
        <v>253.64823598331873</v>
      </c>
      <c r="S77" s="35">
        <f t="shared" si="13"/>
        <v>54.135876549135347</v>
      </c>
      <c r="T77" s="15">
        <f t="shared" si="29"/>
        <v>26.024309011888501</v>
      </c>
      <c r="U77" s="15">
        <f t="shared" si="30"/>
        <v>28.489634158999124</v>
      </c>
      <c r="V77" s="27">
        <f t="shared" si="14"/>
        <v>199.13429281243111</v>
      </c>
      <c r="W77" s="27">
        <f t="shared" si="15"/>
        <v>42.501022924922339</v>
      </c>
      <c r="X77" s="15">
        <f t="shared" si="16"/>
        <v>452.78252879574984</v>
      </c>
      <c r="Y77" s="37">
        <f t="shared" si="31"/>
        <v>96.636899474057685</v>
      </c>
      <c r="Z77" s="32">
        <f t="shared" si="17"/>
        <v>18.622781760301393</v>
      </c>
      <c r="AA77" s="32">
        <f t="shared" si="18"/>
        <v>16.712084351694468</v>
      </c>
      <c r="AB77" s="33">
        <f t="shared" si="19"/>
        <v>35.334866111995865</v>
      </c>
    </row>
    <row r="78" spans="2:28" hidden="1">
      <c r="B78" s="10">
        <v>41791</v>
      </c>
      <c r="C78" s="11">
        <v>315.97000000000003</v>
      </c>
      <c r="D78" s="12">
        <f t="shared" si="21"/>
        <v>2211.79</v>
      </c>
      <c r="E78" s="16">
        <v>4.5921000000000003</v>
      </c>
      <c r="F78" s="13">
        <v>0.1026</v>
      </c>
      <c r="G78" s="13">
        <v>7.1999999999999998E-3</v>
      </c>
      <c r="H78" s="14">
        <v>1</v>
      </c>
      <c r="I78" s="18">
        <f t="shared" si="20"/>
        <v>3956.8936331943228</v>
      </c>
      <c r="J78" s="22">
        <f t="shared" si="22"/>
        <v>166.3930543236026</v>
      </c>
      <c r="K78" s="35">
        <f t="shared" si="11"/>
        <v>36.234632156007621</v>
      </c>
      <c r="L78" s="15">
        <f t="shared" si="23"/>
        <v>17.071927373601625</v>
      </c>
      <c r="M78" s="15">
        <f t="shared" si="24"/>
        <v>28.489634158999124</v>
      </c>
      <c r="N78" s="24">
        <f t="shared" si="25"/>
        <v>120.83149279100185</v>
      </c>
      <c r="O78" s="26">
        <f t="shared" si="12"/>
        <v>26.312905379020894</v>
      </c>
      <c r="P78" s="28">
        <f t="shared" si="26"/>
        <v>287.22454711460443</v>
      </c>
      <c r="Q78" s="30">
        <f t="shared" si="27"/>
        <v>62.547537535028511</v>
      </c>
      <c r="R78" s="22">
        <f t="shared" si="28"/>
        <v>253.64823598331873</v>
      </c>
      <c r="S78" s="35">
        <f t="shared" si="13"/>
        <v>55.235782318180945</v>
      </c>
      <c r="T78" s="15">
        <f t="shared" si="29"/>
        <v>26.024309011888501</v>
      </c>
      <c r="U78" s="15">
        <f t="shared" si="30"/>
        <v>28.489634158999124</v>
      </c>
      <c r="V78" s="27">
        <f t="shared" si="14"/>
        <v>199.13429281243111</v>
      </c>
      <c r="W78" s="27">
        <f t="shared" si="15"/>
        <v>43.36453753455524</v>
      </c>
      <c r="X78" s="15">
        <f t="shared" si="16"/>
        <v>452.78252879574984</v>
      </c>
      <c r="Y78" s="37">
        <f t="shared" si="31"/>
        <v>98.600319852736177</v>
      </c>
      <c r="Z78" s="32">
        <f t="shared" si="17"/>
        <v>19.001150162173325</v>
      </c>
      <c r="AA78" s="32">
        <f t="shared" si="18"/>
        <v>17.051632155534346</v>
      </c>
      <c r="AB78" s="33">
        <f t="shared" si="19"/>
        <v>36.052782317707667</v>
      </c>
    </row>
    <row r="79" spans="2:28" hidden="1">
      <c r="B79" s="10">
        <v>41760</v>
      </c>
      <c r="C79" s="11">
        <v>315.97000000000003</v>
      </c>
      <c r="D79" s="12">
        <f t="shared" si="21"/>
        <v>2211.79</v>
      </c>
      <c r="E79" s="16">
        <v>4.5647000000000002</v>
      </c>
      <c r="F79" s="13">
        <v>0.1026</v>
      </c>
      <c r="G79" s="13">
        <v>7.1999999999999998E-3</v>
      </c>
      <c r="H79" s="14">
        <v>1.0628</v>
      </c>
      <c r="I79" s="18">
        <f t="shared" si="20"/>
        <v>3723.0839604764046</v>
      </c>
      <c r="J79" s="22">
        <f t="shared" si="22"/>
        <v>150.02637723334834</v>
      </c>
      <c r="K79" s="35">
        <f t="shared" si="11"/>
        <v>32.866645613807769</v>
      </c>
      <c r="L79" s="15">
        <f t="shared" si="23"/>
        <v>15.392706304141539</v>
      </c>
      <c r="M79" s="15">
        <f t="shared" si="24"/>
        <v>26.806204515430114</v>
      </c>
      <c r="N79" s="24">
        <f t="shared" si="25"/>
        <v>107.82746641377669</v>
      </c>
      <c r="O79" s="26">
        <f t="shared" si="12"/>
        <v>23.622026948929104</v>
      </c>
      <c r="P79" s="28">
        <f t="shared" si="26"/>
        <v>257.85384364712502</v>
      </c>
      <c r="Q79" s="30">
        <f t="shared" si="27"/>
        <v>56.488672562736873</v>
      </c>
      <c r="R79" s="22">
        <f t="shared" si="28"/>
        <v>225.5910752571686</v>
      </c>
      <c r="S79" s="35">
        <f t="shared" si="13"/>
        <v>49.420788936221129</v>
      </c>
      <c r="T79" s="15">
        <f t="shared" si="29"/>
        <v>23.145644321385497</v>
      </c>
      <c r="U79" s="15">
        <f t="shared" si="30"/>
        <v>26.806204515430114</v>
      </c>
      <c r="V79" s="27">
        <f t="shared" si="14"/>
        <v>175.63922642035297</v>
      </c>
      <c r="W79" s="27">
        <f t="shared" si="15"/>
        <v>38.477715166462851</v>
      </c>
      <c r="X79" s="15">
        <f t="shared" si="16"/>
        <v>401.23030167752154</v>
      </c>
      <c r="Y79" s="37">
        <f t="shared" si="31"/>
        <v>87.898504102683972</v>
      </c>
      <c r="Z79" s="32">
        <f t="shared" si="17"/>
        <v>16.55414332241336</v>
      </c>
      <c r="AA79" s="32">
        <f t="shared" si="18"/>
        <v>14.855688217533746</v>
      </c>
      <c r="AB79" s="33">
        <f t="shared" si="19"/>
        <v>31.409831539947106</v>
      </c>
    </row>
    <row r="80" spans="2:28" hidden="1">
      <c r="B80" s="10">
        <v>41730</v>
      </c>
      <c r="C80" s="11">
        <v>315.97000000000003</v>
      </c>
      <c r="D80" s="12">
        <f t="shared" ref="D80:D111" si="32">C80*7</f>
        <v>2211.79</v>
      </c>
      <c r="E80" s="16">
        <v>4.4137000000000004</v>
      </c>
      <c r="F80" s="13">
        <v>0.1026</v>
      </c>
      <c r="G80" s="13">
        <v>7.1999999999999998E-3</v>
      </c>
      <c r="H80" s="14">
        <v>1</v>
      </c>
      <c r="I80" s="18">
        <f t="shared" si="20"/>
        <v>3723.0839604764046</v>
      </c>
      <c r="J80" s="22">
        <f t="shared" ref="J80:J111" si="33">(I80*0.02)+((I80-D80)*$F$2)</f>
        <v>150.02637723334834</v>
      </c>
      <c r="K80" s="35">
        <f t="shared" si="11"/>
        <v>33.991068091023024</v>
      </c>
      <c r="L80" s="15">
        <f t="shared" ref="L80:L111" si="34">F80*J80</f>
        <v>15.392706304141539</v>
      </c>
      <c r="M80" s="15">
        <f t="shared" ref="M80:M111" si="35">G80*I80</f>
        <v>26.806204515430114</v>
      </c>
      <c r="N80" s="24">
        <f t="shared" ref="N80:N111" si="36">J80-L80-M80</f>
        <v>107.82746641377669</v>
      </c>
      <c r="O80" s="26">
        <f t="shared" si="12"/>
        <v>24.430175683389599</v>
      </c>
      <c r="P80" s="28">
        <f t="shared" ref="P80:P111" si="37">N80+J80</f>
        <v>257.85384364712502</v>
      </c>
      <c r="Q80" s="30">
        <f t="shared" ref="Q80:Q111" si="38">P80/E80</f>
        <v>58.421243774412623</v>
      </c>
      <c r="R80" s="22">
        <f t="shared" ref="R80:R111" si="39">(I80*0.02)+((I80-D80)*0.1)</f>
        <v>225.5910752571686</v>
      </c>
      <c r="S80" s="35">
        <f t="shared" si="13"/>
        <v>51.111556122339209</v>
      </c>
      <c r="T80" s="15">
        <f t="shared" ref="T80:T111" si="40">F80*R80</f>
        <v>23.145644321385497</v>
      </c>
      <c r="U80" s="15">
        <f t="shared" ref="U80:U111" si="41">G80*I80</f>
        <v>26.806204515430114</v>
      </c>
      <c r="V80" s="27">
        <f t="shared" si="14"/>
        <v>175.63922642035297</v>
      </c>
      <c r="W80" s="27">
        <f t="shared" si="15"/>
        <v>39.794101642692745</v>
      </c>
      <c r="X80" s="15">
        <f t="shared" si="16"/>
        <v>401.23030167752154</v>
      </c>
      <c r="Y80" s="37">
        <f t="shared" ref="Y80:Y111" si="42">X80/E80</f>
        <v>90.905657765031947</v>
      </c>
      <c r="Z80" s="32">
        <f t="shared" si="17"/>
        <v>17.120488031316185</v>
      </c>
      <c r="AA80" s="32">
        <f t="shared" si="18"/>
        <v>15.363925959303145</v>
      </c>
      <c r="AB80" s="33">
        <f t="shared" si="19"/>
        <v>32.484413990619331</v>
      </c>
    </row>
    <row r="81" spans="2:28" hidden="1">
      <c r="B81" s="10">
        <v>41699</v>
      </c>
      <c r="C81" s="11">
        <v>315.97000000000003</v>
      </c>
      <c r="D81" s="12">
        <f t="shared" si="32"/>
        <v>2211.79</v>
      </c>
      <c r="E81" s="16">
        <v>4.2946999999999997</v>
      </c>
      <c r="F81" s="13">
        <v>0.1051</v>
      </c>
      <c r="G81" s="13">
        <v>6.7000000000000002E-3</v>
      </c>
      <c r="H81" s="14">
        <v>1</v>
      </c>
      <c r="I81" s="18">
        <f t="shared" si="20"/>
        <v>3723.0839604764046</v>
      </c>
      <c r="J81" s="22">
        <f t="shared" si="33"/>
        <v>150.02637723334834</v>
      </c>
      <c r="K81" s="35">
        <f t="shared" ref="K81:K124" si="43">J81/E81</f>
        <v>34.932912015588599</v>
      </c>
      <c r="L81" s="15">
        <f t="shared" si="34"/>
        <v>15.76777224722491</v>
      </c>
      <c r="M81" s="15">
        <f t="shared" si="35"/>
        <v>24.944662535191913</v>
      </c>
      <c r="N81" s="24">
        <f t="shared" si="36"/>
        <v>109.31394245093152</v>
      </c>
      <c r="O81" s="26">
        <f t="shared" ref="O81:O124" si="44">N81/E81</f>
        <v>25.453219654674722</v>
      </c>
      <c r="P81" s="28">
        <f t="shared" si="37"/>
        <v>259.34031968427985</v>
      </c>
      <c r="Q81" s="30">
        <f t="shared" si="38"/>
        <v>60.386131670263318</v>
      </c>
      <c r="R81" s="22">
        <f t="shared" si="39"/>
        <v>225.5910752571686</v>
      </c>
      <c r="S81" s="35">
        <f t="shared" ref="S81:S124" si="45">R81/E81</f>
        <v>52.527784305578649</v>
      </c>
      <c r="T81" s="15">
        <f t="shared" si="40"/>
        <v>23.70962200952842</v>
      </c>
      <c r="U81" s="15">
        <f t="shared" si="41"/>
        <v>24.944662535191913</v>
      </c>
      <c r="V81" s="27">
        <f t="shared" ref="V81:V124" si="46">R81-T81-U81</f>
        <v>176.93679071244824</v>
      </c>
      <c r="W81" s="27">
        <f t="shared" ref="W81:W124" si="47">V81/E81</f>
        <v>41.198870866986809</v>
      </c>
      <c r="X81" s="15">
        <f t="shared" ref="X81:X124" si="48">R81+V81</f>
        <v>402.52786596961687</v>
      </c>
      <c r="Y81" s="37">
        <f t="shared" si="42"/>
        <v>93.726655172565458</v>
      </c>
      <c r="Z81" s="32">
        <f t="shared" ref="Z81:Z124" si="49">S81-K81</f>
        <v>17.59487228999005</v>
      </c>
      <c r="AA81" s="32">
        <f t="shared" ref="AA81:AA124" si="50">W81-O81</f>
        <v>15.745651212312087</v>
      </c>
      <c r="AB81" s="33">
        <f t="shared" ref="AB81:AB124" si="51">AA81+Z81</f>
        <v>33.340523502302133</v>
      </c>
    </row>
    <row r="82" spans="2:28" hidden="1">
      <c r="B82" s="10">
        <v>41671</v>
      </c>
      <c r="C82" s="11">
        <v>315.97000000000003</v>
      </c>
      <c r="D82" s="12">
        <f t="shared" si="32"/>
        <v>2211.79</v>
      </c>
      <c r="E82" s="16">
        <v>4.2084999999999999</v>
      </c>
      <c r="F82" s="13">
        <v>0.1051</v>
      </c>
      <c r="G82" s="13">
        <v>6.7000000000000002E-3</v>
      </c>
      <c r="H82" s="14">
        <v>1</v>
      </c>
      <c r="I82" s="18">
        <f t="shared" ref="I82:I135" si="52">I81/H82</f>
        <v>3723.0839604764046</v>
      </c>
      <c r="J82" s="22">
        <f t="shared" si="33"/>
        <v>150.02637723334834</v>
      </c>
      <c r="K82" s="35">
        <f t="shared" si="43"/>
        <v>35.648420395235441</v>
      </c>
      <c r="L82" s="15">
        <f t="shared" si="34"/>
        <v>15.76777224722491</v>
      </c>
      <c r="M82" s="15">
        <f t="shared" si="35"/>
        <v>24.944662535191913</v>
      </c>
      <c r="N82" s="24">
        <f t="shared" si="36"/>
        <v>109.31394245093152</v>
      </c>
      <c r="O82" s="26">
        <f t="shared" si="44"/>
        <v>25.974561589861356</v>
      </c>
      <c r="P82" s="28">
        <f t="shared" si="37"/>
        <v>259.34031968427985</v>
      </c>
      <c r="Q82" s="30">
        <f t="shared" si="38"/>
        <v>61.622981985096793</v>
      </c>
      <c r="R82" s="22">
        <f t="shared" si="39"/>
        <v>225.5910752571686</v>
      </c>
      <c r="S82" s="35">
        <f t="shared" si="45"/>
        <v>53.603677143202709</v>
      </c>
      <c r="T82" s="15">
        <f t="shared" si="40"/>
        <v>23.70962200952842</v>
      </c>
      <c r="U82" s="15">
        <f t="shared" si="41"/>
        <v>24.944662535191913</v>
      </c>
      <c r="V82" s="27">
        <f t="shared" si="46"/>
        <v>176.93679071244824</v>
      </c>
      <c r="W82" s="27">
        <f t="shared" si="47"/>
        <v>42.042720853617261</v>
      </c>
      <c r="X82" s="15">
        <f t="shared" si="48"/>
        <v>402.52786596961687</v>
      </c>
      <c r="Y82" s="37">
        <f t="shared" si="42"/>
        <v>95.646397996819985</v>
      </c>
      <c r="Z82" s="32">
        <f t="shared" si="49"/>
        <v>17.955256747967269</v>
      </c>
      <c r="AA82" s="32">
        <f t="shared" si="50"/>
        <v>16.068159263755906</v>
      </c>
      <c r="AB82" s="33">
        <f t="shared" si="51"/>
        <v>34.023416011723171</v>
      </c>
    </row>
    <row r="83" spans="2:28" hidden="1">
      <c r="B83" s="10">
        <v>41640</v>
      </c>
      <c r="C83" s="11">
        <v>315.97000000000003</v>
      </c>
      <c r="D83" s="12">
        <f t="shared" si="32"/>
        <v>2211.79</v>
      </c>
      <c r="E83" s="16">
        <v>4.0834999999999999</v>
      </c>
      <c r="F83" s="13">
        <v>0.1051</v>
      </c>
      <c r="G83" s="13">
        <v>6.7000000000000002E-3</v>
      </c>
      <c r="H83" s="14">
        <v>1.0069999999999999</v>
      </c>
      <c r="I83" s="18">
        <f t="shared" si="52"/>
        <v>3697.2035357263208</v>
      </c>
      <c r="J83" s="22">
        <f t="shared" si="33"/>
        <v>148.21474750084246</v>
      </c>
      <c r="K83" s="35">
        <f t="shared" si="43"/>
        <v>36.296007714177165</v>
      </c>
      <c r="L83" s="15">
        <f t="shared" si="34"/>
        <v>15.577369962338542</v>
      </c>
      <c r="M83" s="15">
        <f t="shared" si="35"/>
        <v>24.77126368936635</v>
      </c>
      <c r="N83" s="24">
        <f t="shared" si="36"/>
        <v>107.86611384913758</v>
      </c>
      <c r="O83" s="26">
        <f t="shared" si="44"/>
        <v>26.415112978850882</v>
      </c>
      <c r="P83" s="28">
        <f t="shared" si="37"/>
        <v>256.08086134998007</v>
      </c>
      <c r="Q83" s="30">
        <f t="shared" si="38"/>
        <v>62.711120693028057</v>
      </c>
      <c r="R83" s="22">
        <f t="shared" si="39"/>
        <v>222.48542428715851</v>
      </c>
      <c r="S83" s="35">
        <f t="shared" si="45"/>
        <v>54.484002519201304</v>
      </c>
      <c r="T83" s="15">
        <f t="shared" si="40"/>
        <v>23.383218092580361</v>
      </c>
      <c r="U83" s="15">
        <f t="shared" si="41"/>
        <v>24.77126368936635</v>
      </c>
      <c r="V83" s="27">
        <f t="shared" si="46"/>
        <v>174.33094250521179</v>
      </c>
      <c r="W83" s="27">
        <f t="shared" si="47"/>
        <v>42.691549529866975</v>
      </c>
      <c r="X83" s="15">
        <f t="shared" si="48"/>
        <v>396.81636679237033</v>
      </c>
      <c r="Y83" s="37">
        <f t="shared" si="42"/>
        <v>97.175552049068287</v>
      </c>
      <c r="Z83" s="32">
        <f t="shared" si="49"/>
        <v>18.18799480502414</v>
      </c>
      <c r="AA83" s="32">
        <f t="shared" si="50"/>
        <v>16.276436551016094</v>
      </c>
      <c r="AB83" s="33">
        <f t="shared" si="51"/>
        <v>34.464431356040237</v>
      </c>
    </row>
    <row r="84" spans="2:28" hidden="1">
      <c r="B84" s="10">
        <v>41609</v>
      </c>
      <c r="C84" s="11">
        <v>315.97000000000003</v>
      </c>
      <c r="D84" s="12">
        <f t="shared" si="32"/>
        <v>2211.79</v>
      </c>
      <c r="E84" s="16">
        <v>4.2378</v>
      </c>
      <c r="F84" s="13">
        <v>0.1051</v>
      </c>
      <c r="G84" s="13">
        <v>6.7000000000000002E-3</v>
      </c>
      <c r="H84" s="14">
        <v>1</v>
      </c>
      <c r="I84" s="18">
        <f t="shared" si="52"/>
        <v>3697.2035357263208</v>
      </c>
      <c r="J84" s="22">
        <f t="shared" si="33"/>
        <v>148.21474750084246</v>
      </c>
      <c r="K84" s="35">
        <f t="shared" si="43"/>
        <v>34.974455495974908</v>
      </c>
      <c r="L84" s="15">
        <f t="shared" si="34"/>
        <v>15.577369962338542</v>
      </c>
      <c r="M84" s="15">
        <f t="shared" si="35"/>
        <v>24.77126368936635</v>
      </c>
      <c r="N84" s="24">
        <f t="shared" si="36"/>
        <v>107.86611384913758</v>
      </c>
      <c r="O84" s="26">
        <f t="shared" si="44"/>
        <v>25.453328106361219</v>
      </c>
      <c r="P84" s="28">
        <f t="shared" si="37"/>
        <v>256.08086134998007</v>
      </c>
      <c r="Q84" s="30">
        <f t="shared" si="38"/>
        <v>60.427783602336135</v>
      </c>
      <c r="R84" s="22">
        <f t="shared" si="39"/>
        <v>222.48542428715851</v>
      </c>
      <c r="S84" s="35">
        <f t="shared" si="45"/>
        <v>52.50021810542227</v>
      </c>
      <c r="T84" s="15">
        <f t="shared" si="40"/>
        <v>23.383218092580361</v>
      </c>
      <c r="U84" s="15">
        <f t="shared" si="41"/>
        <v>24.77126368936635</v>
      </c>
      <c r="V84" s="27">
        <f t="shared" si="46"/>
        <v>174.33094250521179</v>
      </c>
      <c r="W84" s="27">
        <f t="shared" si="47"/>
        <v>41.137133065555666</v>
      </c>
      <c r="X84" s="15">
        <f t="shared" si="48"/>
        <v>396.81636679237033</v>
      </c>
      <c r="Y84" s="37">
        <f t="shared" si="42"/>
        <v>93.637351170977951</v>
      </c>
      <c r="Z84" s="32">
        <f t="shared" si="49"/>
        <v>17.525762609447362</v>
      </c>
      <c r="AA84" s="32">
        <f t="shared" si="50"/>
        <v>15.683804959194447</v>
      </c>
      <c r="AB84" s="33">
        <f t="shared" si="51"/>
        <v>33.209567568641809</v>
      </c>
    </row>
    <row r="85" spans="2:28" hidden="1">
      <c r="B85" s="10">
        <v>41579</v>
      </c>
      <c r="C85" s="11">
        <v>315.97000000000003</v>
      </c>
      <c r="D85" s="12">
        <f t="shared" si="32"/>
        <v>2211.79</v>
      </c>
      <c r="E85" s="16">
        <v>4.2590000000000003</v>
      </c>
      <c r="F85" s="13">
        <v>0.1051</v>
      </c>
      <c r="G85" s="13">
        <v>6.7000000000000002E-3</v>
      </c>
      <c r="H85" s="14">
        <v>1</v>
      </c>
      <c r="I85" s="18">
        <f t="shared" si="52"/>
        <v>3697.2035357263208</v>
      </c>
      <c r="J85" s="22">
        <f t="shared" si="33"/>
        <v>148.21474750084246</v>
      </c>
      <c r="K85" s="35">
        <f t="shared" si="43"/>
        <v>34.800363348401611</v>
      </c>
      <c r="L85" s="15">
        <f t="shared" si="34"/>
        <v>15.577369962338542</v>
      </c>
      <c r="M85" s="15">
        <f t="shared" si="35"/>
        <v>24.77126368936635</v>
      </c>
      <c r="N85" s="24">
        <f t="shared" si="36"/>
        <v>107.86611384913758</v>
      </c>
      <c r="O85" s="26">
        <f t="shared" si="44"/>
        <v>25.326629220271794</v>
      </c>
      <c r="P85" s="28">
        <f t="shared" si="37"/>
        <v>256.08086134998007</v>
      </c>
      <c r="Q85" s="30">
        <f t="shared" si="38"/>
        <v>60.126992568673408</v>
      </c>
      <c r="R85" s="22">
        <f t="shared" si="39"/>
        <v>222.48542428715851</v>
      </c>
      <c r="S85" s="35">
        <f t="shared" si="45"/>
        <v>52.238888069302298</v>
      </c>
      <c r="T85" s="15">
        <f t="shared" si="40"/>
        <v>23.383218092580361</v>
      </c>
      <c r="U85" s="15">
        <f t="shared" si="41"/>
        <v>24.77126368936635</v>
      </c>
      <c r="V85" s="27">
        <f t="shared" si="46"/>
        <v>174.33094250521179</v>
      </c>
      <c r="W85" s="27">
        <f t="shared" si="47"/>
        <v>40.93236499300582</v>
      </c>
      <c r="X85" s="15">
        <f t="shared" si="48"/>
        <v>396.81636679237033</v>
      </c>
      <c r="Y85" s="37">
        <f t="shared" si="42"/>
        <v>93.171253062308125</v>
      </c>
      <c r="Z85" s="32">
        <f t="shared" si="49"/>
        <v>17.438524720900688</v>
      </c>
      <c r="AA85" s="32">
        <f t="shared" si="50"/>
        <v>15.605735772734025</v>
      </c>
      <c r="AB85" s="33">
        <f t="shared" si="51"/>
        <v>33.04426049363471</v>
      </c>
    </row>
    <row r="86" spans="2:28" hidden="1">
      <c r="B86" s="10">
        <v>41548</v>
      </c>
      <c r="C86" s="11">
        <v>315.97000000000003</v>
      </c>
      <c r="D86" s="12">
        <f t="shared" si="32"/>
        <v>2211.79</v>
      </c>
      <c r="E86" s="16">
        <v>4.4065000000000003</v>
      </c>
      <c r="F86" s="13">
        <v>0.1051</v>
      </c>
      <c r="G86" s="13">
        <v>6.7000000000000002E-3</v>
      </c>
      <c r="H86" s="14">
        <v>1</v>
      </c>
      <c r="I86" s="18">
        <f t="shared" si="52"/>
        <v>3697.2035357263208</v>
      </c>
      <c r="J86" s="22">
        <f t="shared" si="33"/>
        <v>148.21474750084246</v>
      </c>
      <c r="K86" s="35">
        <f t="shared" si="43"/>
        <v>33.635481107646079</v>
      </c>
      <c r="L86" s="15">
        <f t="shared" si="34"/>
        <v>15.577369962338542</v>
      </c>
      <c r="M86" s="15">
        <f t="shared" si="35"/>
        <v>24.77126368936635</v>
      </c>
      <c r="N86" s="24">
        <f t="shared" si="36"/>
        <v>107.86611384913758</v>
      </c>
      <c r="O86" s="26">
        <f t="shared" si="44"/>
        <v>24.478863916745166</v>
      </c>
      <c r="P86" s="28">
        <f t="shared" si="37"/>
        <v>256.08086134998007</v>
      </c>
      <c r="Q86" s="30">
        <f t="shared" si="38"/>
        <v>58.114345024391248</v>
      </c>
      <c r="R86" s="22">
        <f t="shared" si="39"/>
        <v>222.48542428715851</v>
      </c>
      <c r="S86" s="35">
        <f t="shared" si="45"/>
        <v>50.490281240703162</v>
      </c>
      <c r="T86" s="15">
        <f t="shared" si="40"/>
        <v>23.383218092580361</v>
      </c>
      <c r="U86" s="15">
        <f t="shared" si="41"/>
        <v>24.77126368936635</v>
      </c>
      <c r="V86" s="27">
        <f t="shared" si="46"/>
        <v>174.33094250521179</v>
      </c>
      <c r="W86" s="27">
        <f t="shared" si="47"/>
        <v>39.562224555817949</v>
      </c>
      <c r="X86" s="15">
        <f t="shared" si="48"/>
        <v>396.81636679237033</v>
      </c>
      <c r="Y86" s="37">
        <f t="shared" si="42"/>
        <v>90.052505796521118</v>
      </c>
      <c r="Z86" s="32">
        <f t="shared" si="49"/>
        <v>16.854800133057083</v>
      </c>
      <c r="AA86" s="32">
        <f t="shared" si="50"/>
        <v>15.083360639072783</v>
      </c>
      <c r="AB86" s="33">
        <f t="shared" si="51"/>
        <v>31.938160772129866</v>
      </c>
    </row>
    <row r="87" spans="2:28" hidden="1">
      <c r="B87" s="10">
        <v>41518</v>
      </c>
      <c r="C87" s="11">
        <v>297.48</v>
      </c>
      <c r="D87" s="12">
        <f t="shared" si="32"/>
        <v>2082.36</v>
      </c>
      <c r="E87" s="16">
        <v>4.2942999999999998</v>
      </c>
      <c r="F87" s="13">
        <v>0.1051</v>
      </c>
      <c r="G87" s="13">
        <v>6.7000000000000002E-3</v>
      </c>
      <c r="H87" s="14">
        <v>1</v>
      </c>
      <c r="I87" s="18">
        <f t="shared" si="52"/>
        <v>3697.2035357263208</v>
      </c>
      <c r="J87" s="22">
        <f t="shared" si="33"/>
        <v>154.68624750084246</v>
      </c>
      <c r="K87" s="35">
        <f t="shared" si="43"/>
        <v>36.021295089034872</v>
      </c>
      <c r="L87" s="15">
        <f t="shared" si="34"/>
        <v>16.257524612338543</v>
      </c>
      <c r="M87" s="15">
        <f t="shared" si="35"/>
        <v>24.77126368936635</v>
      </c>
      <c r="N87" s="24">
        <f t="shared" si="36"/>
        <v>113.65745919913755</v>
      </c>
      <c r="O87" s="26">
        <f t="shared" si="44"/>
        <v>26.467051486653833</v>
      </c>
      <c r="P87" s="28">
        <f t="shared" si="37"/>
        <v>268.34370669997998</v>
      </c>
      <c r="Q87" s="30">
        <f t="shared" si="38"/>
        <v>62.488346575688702</v>
      </c>
      <c r="R87" s="22">
        <f t="shared" si="39"/>
        <v>235.42842428715849</v>
      </c>
      <c r="S87" s="35">
        <f t="shared" si="45"/>
        <v>54.823469316805649</v>
      </c>
      <c r="T87" s="15">
        <f t="shared" si="40"/>
        <v>24.743527392580358</v>
      </c>
      <c r="U87" s="15">
        <f t="shared" si="41"/>
        <v>24.77126368936635</v>
      </c>
      <c r="V87" s="27">
        <f t="shared" si="46"/>
        <v>185.9136332052118</v>
      </c>
      <c r="W87" s="27">
        <f t="shared" si="47"/>
        <v>43.293117203085906</v>
      </c>
      <c r="X87" s="15">
        <f t="shared" si="48"/>
        <v>421.34205749237026</v>
      </c>
      <c r="Y87" s="37">
        <f t="shared" si="42"/>
        <v>98.116586519891555</v>
      </c>
      <c r="Z87" s="32">
        <f t="shared" si="49"/>
        <v>18.802174227770777</v>
      </c>
      <c r="AA87" s="32">
        <f t="shared" si="50"/>
        <v>16.826065716432073</v>
      </c>
      <c r="AB87" s="33">
        <f t="shared" si="51"/>
        <v>35.628239944202846</v>
      </c>
    </row>
    <row r="88" spans="2:28" hidden="1">
      <c r="B88" s="10">
        <v>41487</v>
      </c>
      <c r="C88" s="11">
        <v>297.48</v>
      </c>
      <c r="D88" s="12">
        <f t="shared" si="32"/>
        <v>2082.36</v>
      </c>
      <c r="E88" s="16">
        <v>4.2229999999999999</v>
      </c>
      <c r="F88" s="13">
        <v>0.1051</v>
      </c>
      <c r="G88" s="13">
        <v>6.7000000000000002E-3</v>
      </c>
      <c r="H88" s="14">
        <v>1</v>
      </c>
      <c r="I88" s="18">
        <f t="shared" si="52"/>
        <v>3697.2035357263208</v>
      </c>
      <c r="J88" s="22">
        <f t="shared" si="33"/>
        <v>154.68624750084246</v>
      </c>
      <c r="K88" s="35">
        <f t="shared" si="43"/>
        <v>36.629468979598023</v>
      </c>
      <c r="L88" s="15">
        <f t="shared" si="34"/>
        <v>16.257524612338543</v>
      </c>
      <c r="M88" s="15">
        <f t="shared" si="35"/>
        <v>24.77126368936635</v>
      </c>
      <c r="N88" s="24">
        <f t="shared" si="36"/>
        <v>113.65745919913755</v>
      </c>
      <c r="O88" s="26">
        <f t="shared" si="44"/>
        <v>26.913914089305599</v>
      </c>
      <c r="P88" s="28">
        <f t="shared" si="37"/>
        <v>268.34370669997998</v>
      </c>
      <c r="Q88" s="30">
        <f t="shared" si="38"/>
        <v>63.543383068903623</v>
      </c>
      <c r="R88" s="22">
        <f t="shared" si="39"/>
        <v>235.42842428715849</v>
      </c>
      <c r="S88" s="35">
        <f t="shared" si="45"/>
        <v>55.749094076997039</v>
      </c>
      <c r="T88" s="15">
        <f t="shared" si="40"/>
        <v>24.743527392580358</v>
      </c>
      <c r="U88" s="15">
        <f t="shared" si="41"/>
        <v>24.77126368936635</v>
      </c>
      <c r="V88" s="27">
        <f t="shared" si="46"/>
        <v>185.9136332052118</v>
      </c>
      <c r="W88" s="27">
        <f t="shared" si="47"/>
        <v>44.024066588967983</v>
      </c>
      <c r="X88" s="15">
        <f t="shared" si="48"/>
        <v>421.34205749237026</v>
      </c>
      <c r="Y88" s="37">
        <f t="shared" si="42"/>
        <v>99.773160665965023</v>
      </c>
      <c r="Z88" s="32">
        <f t="shared" si="49"/>
        <v>19.119625097399016</v>
      </c>
      <c r="AA88" s="32">
        <f t="shared" si="50"/>
        <v>17.110152499662384</v>
      </c>
      <c r="AB88" s="33">
        <f t="shared" si="51"/>
        <v>36.2297775970614</v>
      </c>
    </row>
    <row r="89" spans="2:28" hidden="1">
      <c r="B89" s="10">
        <v>41456</v>
      </c>
      <c r="C89" s="11">
        <v>297.48</v>
      </c>
      <c r="D89" s="12">
        <f t="shared" si="32"/>
        <v>2082.36</v>
      </c>
      <c r="E89" s="16">
        <v>4.2592999999999996</v>
      </c>
      <c r="F89" s="13">
        <v>0.1051</v>
      </c>
      <c r="G89" s="13">
        <v>6.7000000000000002E-3</v>
      </c>
      <c r="H89" s="14">
        <v>1</v>
      </c>
      <c r="I89" s="18">
        <f t="shared" si="52"/>
        <v>3697.2035357263208</v>
      </c>
      <c r="J89" s="22">
        <f t="shared" si="33"/>
        <v>154.68624750084246</v>
      </c>
      <c r="K89" s="35">
        <f t="shared" si="43"/>
        <v>36.317293334783294</v>
      </c>
      <c r="L89" s="15">
        <f t="shared" si="34"/>
        <v>16.257524612338543</v>
      </c>
      <c r="M89" s="15">
        <f t="shared" si="35"/>
        <v>24.77126368936635</v>
      </c>
      <c r="N89" s="24">
        <f t="shared" si="36"/>
        <v>113.65745919913755</v>
      </c>
      <c r="O89" s="26">
        <f t="shared" si="44"/>
        <v>26.684539525071621</v>
      </c>
      <c r="P89" s="28">
        <f t="shared" si="37"/>
        <v>268.34370669997998</v>
      </c>
      <c r="Q89" s="30">
        <f t="shared" si="38"/>
        <v>63.001832859854908</v>
      </c>
      <c r="R89" s="22">
        <f t="shared" si="39"/>
        <v>235.42842428715849</v>
      </c>
      <c r="S89" s="35">
        <f t="shared" si="45"/>
        <v>55.2739709076981</v>
      </c>
      <c r="T89" s="15">
        <f t="shared" si="40"/>
        <v>24.743527392580358</v>
      </c>
      <c r="U89" s="15">
        <f t="shared" si="41"/>
        <v>24.77126368936635</v>
      </c>
      <c r="V89" s="27">
        <f t="shared" si="46"/>
        <v>185.9136332052118</v>
      </c>
      <c r="W89" s="27">
        <f t="shared" si="47"/>
        <v>43.648870285073087</v>
      </c>
      <c r="X89" s="15">
        <f t="shared" si="48"/>
        <v>421.34205749237026</v>
      </c>
      <c r="Y89" s="37">
        <f t="shared" si="42"/>
        <v>98.922841192771187</v>
      </c>
      <c r="Z89" s="32">
        <f t="shared" si="49"/>
        <v>18.956677572914806</v>
      </c>
      <c r="AA89" s="32">
        <f t="shared" si="50"/>
        <v>16.964330760001467</v>
      </c>
      <c r="AB89" s="33">
        <f t="shared" si="51"/>
        <v>35.921008332916273</v>
      </c>
    </row>
    <row r="90" spans="2:28" hidden="1">
      <c r="B90" s="10">
        <v>41426</v>
      </c>
      <c r="C90" s="11">
        <v>297.48</v>
      </c>
      <c r="D90" s="12">
        <f t="shared" si="32"/>
        <v>2082.36</v>
      </c>
      <c r="E90" s="16">
        <v>4.2073</v>
      </c>
      <c r="F90" s="13">
        <v>0.1051</v>
      </c>
      <c r="G90" s="13">
        <v>6.7000000000000002E-3</v>
      </c>
      <c r="H90" s="14">
        <v>1</v>
      </c>
      <c r="I90" s="18">
        <f t="shared" si="52"/>
        <v>3697.2035357263208</v>
      </c>
      <c r="J90" s="22">
        <f t="shared" si="33"/>
        <v>154.68624750084246</v>
      </c>
      <c r="K90" s="35">
        <f t="shared" si="43"/>
        <v>36.766155848368896</v>
      </c>
      <c r="L90" s="15">
        <f t="shared" si="34"/>
        <v>16.257524612338543</v>
      </c>
      <c r="M90" s="15">
        <f t="shared" si="35"/>
        <v>24.77126368936635</v>
      </c>
      <c r="N90" s="24">
        <f t="shared" si="36"/>
        <v>113.65745919913755</v>
      </c>
      <c r="O90" s="26">
        <f t="shared" si="44"/>
        <v>27.014346302649574</v>
      </c>
      <c r="P90" s="28">
        <f t="shared" si="37"/>
        <v>268.34370669997998</v>
      </c>
      <c r="Q90" s="30">
        <f t="shared" si="38"/>
        <v>63.78050215101846</v>
      </c>
      <c r="R90" s="22">
        <f t="shared" si="39"/>
        <v>235.42842428715849</v>
      </c>
      <c r="S90" s="35">
        <f t="shared" si="45"/>
        <v>55.957127917466899</v>
      </c>
      <c r="T90" s="15">
        <f t="shared" si="40"/>
        <v>24.743527392580358</v>
      </c>
      <c r="U90" s="15">
        <f t="shared" si="41"/>
        <v>24.77126368936635</v>
      </c>
      <c r="V90" s="27">
        <f t="shared" si="46"/>
        <v>185.9136332052118</v>
      </c>
      <c r="W90" s="27">
        <f t="shared" si="47"/>
        <v>44.188347207285382</v>
      </c>
      <c r="X90" s="15">
        <f t="shared" si="48"/>
        <v>421.34205749237026</v>
      </c>
      <c r="Y90" s="37">
        <f t="shared" si="42"/>
        <v>100.14547512475228</v>
      </c>
      <c r="Z90" s="32">
        <f t="shared" si="49"/>
        <v>19.190972069098002</v>
      </c>
      <c r="AA90" s="32">
        <f t="shared" si="50"/>
        <v>17.174000904635808</v>
      </c>
      <c r="AB90" s="33">
        <f t="shared" si="51"/>
        <v>36.364972973733813</v>
      </c>
    </row>
    <row r="91" spans="2:28" hidden="1">
      <c r="B91" s="10">
        <v>41395</v>
      </c>
      <c r="C91" s="11">
        <v>297.48</v>
      </c>
      <c r="D91" s="12">
        <f t="shared" si="32"/>
        <v>2082.36</v>
      </c>
      <c r="E91" s="16">
        <v>4.3543000000000003</v>
      </c>
      <c r="F91" s="13">
        <v>0.1051</v>
      </c>
      <c r="G91" s="13">
        <v>6.7000000000000002E-3</v>
      </c>
      <c r="H91" s="14">
        <v>1.0733999999999999</v>
      </c>
      <c r="I91" s="18">
        <f t="shared" si="52"/>
        <v>3444.3856304512028</v>
      </c>
      <c r="J91" s="22">
        <f t="shared" si="33"/>
        <v>136.98899413158421</v>
      </c>
      <c r="K91" s="35">
        <f t="shared" si="43"/>
        <v>31.46062378145378</v>
      </c>
      <c r="L91" s="15">
        <f t="shared" si="34"/>
        <v>14.397543283229499</v>
      </c>
      <c r="M91" s="15">
        <f t="shared" si="35"/>
        <v>23.077383724023061</v>
      </c>
      <c r="N91" s="24">
        <f t="shared" si="36"/>
        <v>99.514067124331646</v>
      </c>
      <c r="O91" s="26">
        <f t="shared" si="44"/>
        <v>22.854205526567217</v>
      </c>
      <c r="P91" s="28">
        <f t="shared" si="37"/>
        <v>236.50306125591584</v>
      </c>
      <c r="Q91" s="30">
        <f t="shared" si="38"/>
        <v>54.314829308020997</v>
      </c>
      <c r="R91" s="22">
        <f t="shared" si="39"/>
        <v>205.09027565414436</v>
      </c>
      <c r="S91" s="35">
        <f t="shared" si="45"/>
        <v>47.100630561547057</v>
      </c>
      <c r="T91" s="15">
        <f t="shared" si="40"/>
        <v>21.554987971250572</v>
      </c>
      <c r="U91" s="15">
        <f t="shared" si="41"/>
        <v>23.077383724023061</v>
      </c>
      <c r="V91" s="27">
        <f t="shared" si="46"/>
        <v>160.45790395887073</v>
      </c>
      <c r="W91" s="27">
        <f t="shared" si="47"/>
        <v>36.850447594072691</v>
      </c>
      <c r="X91" s="15">
        <f t="shared" si="48"/>
        <v>365.54817961301512</v>
      </c>
      <c r="Y91" s="37">
        <f t="shared" si="42"/>
        <v>83.951078155619754</v>
      </c>
      <c r="Z91" s="32">
        <f t="shared" si="49"/>
        <v>15.640006780093277</v>
      </c>
      <c r="AA91" s="32">
        <f t="shared" si="50"/>
        <v>13.996242067505474</v>
      </c>
      <c r="AB91" s="33">
        <f t="shared" si="51"/>
        <v>29.63624884759875</v>
      </c>
    </row>
    <row r="92" spans="2:28" hidden="1">
      <c r="B92" s="10">
        <v>41365</v>
      </c>
      <c r="C92" s="11">
        <v>297.48</v>
      </c>
      <c r="D92" s="12">
        <f t="shared" si="32"/>
        <v>2082.36</v>
      </c>
      <c r="E92" s="16">
        <v>4.4321999999999999</v>
      </c>
      <c r="F92" s="13">
        <v>0.1051</v>
      </c>
      <c r="G92" s="13">
        <v>6.7000000000000002E-3</v>
      </c>
      <c r="H92" s="14">
        <v>1</v>
      </c>
      <c r="I92" s="18">
        <f t="shared" si="52"/>
        <v>3444.3856304512028</v>
      </c>
      <c r="J92" s="22">
        <f t="shared" si="33"/>
        <v>136.98899413158421</v>
      </c>
      <c r="K92" s="35">
        <f t="shared" si="43"/>
        <v>30.90767432236456</v>
      </c>
      <c r="L92" s="15">
        <f t="shared" si="34"/>
        <v>14.397543283229499</v>
      </c>
      <c r="M92" s="15">
        <f t="shared" si="35"/>
        <v>23.077383724023061</v>
      </c>
      <c r="N92" s="24">
        <f t="shared" si="36"/>
        <v>99.514067124331646</v>
      </c>
      <c r="O92" s="26">
        <f t="shared" si="44"/>
        <v>22.452521800535095</v>
      </c>
      <c r="P92" s="28">
        <f t="shared" si="37"/>
        <v>236.50306125591584</v>
      </c>
      <c r="Q92" s="30">
        <f t="shared" si="38"/>
        <v>53.360196122899652</v>
      </c>
      <c r="R92" s="22">
        <f t="shared" si="39"/>
        <v>205.09027565414436</v>
      </c>
      <c r="S92" s="35">
        <f t="shared" si="45"/>
        <v>46.272793568463598</v>
      </c>
      <c r="T92" s="15">
        <f t="shared" si="40"/>
        <v>21.554987971250572</v>
      </c>
      <c r="U92" s="15">
        <f t="shared" si="41"/>
        <v>23.077383724023061</v>
      </c>
      <c r="V92" s="27">
        <f t="shared" si="46"/>
        <v>160.45790395887073</v>
      </c>
      <c r="W92" s="27">
        <f t="shared" si="47"/>
        <v>36.202767013869128</v>
      </c>
      <c r="X92" s="15">
        <f t="shared" si="48"/>
        <v>365.54817961301512</v>
      </c>
      <c r="Y92" s="37">
        <f t="shared" si="42"/>
        <v>82.475560582332733</v>
      </c>
      <c r="Z92" s="32">
        <f t="shared" si="49"/>
        <v>15.365119246099038</v>
      </c>
      <c r="AA92" s="32">
        <f t="shared" si="50"/>
        <v>13.750245213334033</v>
      </c>
      <c r="AB92" s="33">
        <f t="shared" si="51"/>
        <v>29.115364459433071</v>
      </c>
    </row>
    <row r="93" spans="2:28" hidden="1">
      <c r="B93" s="10">
        <v>41334</v>
      </c>
      <c r="C93" s="11">
        <v>297.48</v>
      </c>
      <c r="D93" s="12">
        <f t="shared" si="32"/>
        <v>2082.36</v>
      </c>
      <c r="E93" s="16">
        <v>4.3852000000000002</v>
      </c>
      <c r="F93" s="13">
        <v>9.9299999999999999E-2</v>
      </c>
      <c r="G93" s="13">
        <v>2.8999999999999998E-3</v>
      </c>
      <c r="H93" s="14">
        <v>1</v>
      </c>
      <c r="I93" s="18">
        <f t="shared" si="52"/>
        <v>3444.3856304512028</v>
      </c>
      <c r="J93" s="22">
        <f t="shared" si="33"/>
        <v>136.98899413158421</v>
      </c>
      <c r="K93" s="35">
        <f t="shared" si="43"/>
        <v>31.238938732916218</v>
      </c>
      <c r="L93" s="15">
        <f t="shared" si="34"/>
        <v>13.603007117266312</v>
      </c>
      <c r="M93" s="15">
        <f t="shared" si="35"/>
        <v>9.9887183283084866</v>
      </c>
      <c r="N93" s="24">
        <f t="shared" si="36"/>
        <v>113.3972686860094</v>
      </c>
      <c r="O93" s="26">
        <f t="shared" si="44"/>
        <v>25.8590870851978</v>
      </c>
      <c r="P93" s="28">
        <f t="shared" si="37"/>
        <v>250.3862628175936</v>
      </c>
      <c r="Q93" s="30">
        <f t="shared" si="38"/>
        <v>57.098025818114017</v>
      </c>
      <c r="R93" s="22">
        <f t="shared" si="39"/>
        <v>205.09027565414436</v>
      </c>
      <c r="S93" s="35">
        <f t="shared" si="45"/>
        <v>46.768739317281849</v>
      </c>
      <c r="T93" s="15">
        <f t="shared" si="40"/>
        <v>20.365464372456536</v>
      </c>
      <c r="U93" s="15">
        <f t="shared" si="41"/>
        <v>9.9887183283084866</v>
      </c>
      <c r="V93" s="27">
        <f t="shared" si="46"/>
        <v>174.73609295337934</v>
      </c>
      <c r="W93" s="27">
        <f t="shared" si="47"/>
        <v>39.846778471535927</v>
      </c>
      <c r="X93" s="15">
        <f t="shared" si="48"/>
        <v>379.8263686075237</v>
      </c>
      <c r="Y93" s="37">
        <f t="shared" si="42"/>
        <v>86.615517788817769</v>
      </c>
      <c r="Z93" s="32">
        <f t="shared" si="49"/>
        <v>15.529800584365631</v>
      </c>
      <c r="AA93" s="32">
        <f t="shared" si="50"/>
        <v>13.987691386338128</v>
      </c>
      <c r="AB93" s="33">
        <f t="shared" si="51"/>
        <v>29.517491970703759</v>
      </c>
    </row>
    <row r="94" spans="2:28" hidden="1">
      <c r="B94" s="10">
        <v>41306</v>
      </c>
      <c r="C94" s="11">
        <v>297.48</v>
      </c>
      <c r="D94" s="12">
        <f t="shared" si="32"/>
        <v>2082.36</v>
      </c>
      <c r="E94" s="16">
        <v>4.4096000000000002</v>
      </c>
      <c r="F94" s="13">
        <v>9.9299999999999999E-2</v>
      </c>
      <c r="G94" s="13">
        <v>2.8999999999999998E-3</v>
      </c>
      <c r="H94" s="14">
        <v>1</v>
      </c>
      <c r="I94" s="18">
        <f t="shared" si="52"/>
        <v>3444.3856304512028</v>
      </c>
      <c r="J94" s="22">
        <f t="shared" si="33"/>
        <v>136.98899413158421</v>
      </c>
      <c r="K94" s="35">
        <f t="shared" si="43"/>
        <v>31.066081760609624</v>
      </c>
      <c r="L94" s="15">
        <f t="shared" si="34"/>
        <v>13.603007117266312</v>
      </c>
      <c r="M94" s="15">
        <f t="shared" si="35"/>
        <v>9.9887183283084866</v>
      </c>
      <c r="N94" s="24">
        <f t="shared" si="36"/>
        <v>113.3972686860094</v>
      </c>
      <c r="O94" s="26">
        <f t="shared" si="44"/>
        <v>25.715998885615338</v>
      </c>
      <c r="P94" s="28">
        <f t="shared" si="37"/>
        <v>250.3862628175936</v>
      </c>
      <c r="Q94" s="30">
        <f t="shared" si="38"/>
        <v>56.782080646224962</v>
      </c>
      <c r="R94" s="22">
        <f t="shared" si="39"/>
        <v>205.09027565414436</v>
      </c>
      <c r="S94" s="35">
        <f t="shared" si="45"/>
        <v>46.509950030420981</v>
      </c>
      <c r="T94" s="15">
        <f t="shared" si="40"/>
        <v>20.365464372456536</v>
      </c>
      <c r="U94" s="15">
        <f t="shared" si="41"/>
        <v>9.9887183283084866</v>
      </c>
      <c r="V94" s="27">
        <f t="shared" si="46"/>
        <v>174.73609295337934</v>
      </c>
      <c r="W94" s="27">
        <f t="shared" si="47"/>
        <v>39.626291036234427</v>
      </c>
      <c r="X94" s="15">
        <f t="shared" si="48"/>
        <v>379.8263686075237</v>
      </c>
      <c r="Y94" s="37">
        <f t="shared" si="42"/>
        <v>86.136241066655401</v>
      </c>
      <c r="Z94" s="32">
        <f t="shared" si="49"/>
        <v>15.443868269811357</v>
      </c>
      <c r="AA94" s="32">
        <f t="shared" si="50"/>
        <v>13.910292150619089</v>
      </c>
      <c r="AB94" s="33">
        <f t="shared" si="51"/>
        <v>29.354160420430446</v>
      </c>
    </row>
    <row r="95" spans="2:28" hidden="1">
      <c r="B95" s="10">
        <v>41275</v>
      </c>
      <c r="C95" s="11">
        <v>297.48</v>
      </c>
      <c r="D95" s="12">
        <f t="shared" si="32"/>
        <v>2082.36</v>
      </c>
      <c r="E95" s="16">
        <v>4.4507000000000003</v>
      </c>
      <c r="F95" s="13">
        <v>9.9299999999999999E-2</v>
      </c>
      <c r="G95" s="13">
        <v>2.8999999999999998E-3</v>
      </c>
      <c r="H95" s="14">
        <v>1</v>
      </c>
      <c r="I95" s="18">
        <f t="shared" si="52"/>
        <v>3444.3856304512028</v>
      </c>
      <c r="J95" s="22">
        <f t="shared" si="33"/>
        <v>136.98899413158421</v>
      </c>
      <c r="K95" s="35">
        <f t="shared" si="43"/>
        <v>30.779201952857797</v>
      </c>
      <c r="L95" s="15">
        <f t="shared" si="34"/>
        <v>13.603007117266312</v>
      </c>
      <c r="M95" s="15">
        <f t="shared" si="35"/>
        <v>9.9887183283084866</v>
      </c>
      <c r="N95" s="24">
        <f t="shared" si="36"/>
        <v>113.3972686860094</v>
      </c>
      <c r="O95" s="26">
        <f t="shared" si="44"/>
        <v>25.478524431215178</v>
      </c>
      <c r="P95" s="28">
        <f t="shared" si="37"/>
        <v>250.3862628175936</v>
      </c>
      <c r="Q95" s="30">
        <f t="shared" si="38"/>
        <v>56.257726384072974</v>
      </c>
      <c r="R95" s="22">
        <f t="shared" si="39"/>
        <v>205.09027565414436</v>
      </c>
      <c r="S95" s="35">
        <f t="shared" si="45"/>
        <v>46.080453783482227</v>
      </c>
      <c r="T95" s="15">
        <f t="shared" si="40"/>
        <v>20.365464372456536</v>
      </c>
      <c r="U95" s="15">
        <f t="shared" si="41"/>
        <v>9.9887183283084866</v>
      </c>
      <c r="V95" s="27">
        <f t="shared" si="46"/>
        <v>174.73609295337934</v>
      </c>
      <c r="W95" s="27">
        <f t="shared" si="47"/>
        <v>39.260361955058606</v>
      </c>
      <c r="X95" s="15">
        <f t="shared" si="48"/>
        <v>379.8263686075237</v>
      </c>
      <c r="Y95" s="37">
        <f t="shared" si="42"/>
        <v>85.340815738540826</v>
      </c>
      <c r="Z95" s="32">
        <f t="shared" si="49"/>
        <v>15.30125183062443</v>
      </c>
      <c r="AA95" s="32">
        <f t="shared" si="50"/>
        <v>13.781837523843429</v>
      </c>
      <c r="AB95" s="33">
        <f t="shared" si="51"/>
        <v>29.083089354467859</v>
      </c>
    </row>
    <row r="96" spans="2:28" hidden="1">
      <c r="B96" s="10">
        <v>41244</v>
      </c>
      <c r="C96" s="11">
        <v>297.48</v>
      </c>
      <c r="D96" s="12">
        <f t="shared" si="32"/>
        <v>2082.36</v>
      </c>
      <c r="E96" s="16">
        <v>4.4237000000000002</v>
      </c>
      <c r="F96" s="13">
        <v>9.9299999999999999E-2</v>
      </c>
      <c r="G96" s="13">
        <v>2.8999999999999998E-3</v>
      </c>
      <c r="H96" s="14">
        <v>1</v>
      </c>
      <c r="I96" s="18">
        <f t="shared" si="52"/>
        <v>3444.3856304512028</v>
      </c>
      <c r="J96" s="22">
        <f t="shared" si="33"/>
        <v>136.98899413158421</v>
      </c>
      <c r="K96" s="35">
        <f t="shared" si="43"/>
        <v>30.967062443561769</v>
      </c>
      <c r="L96" s="15">
        <f t="shared" si="34"/>
        <v>13.603007117266312</v>
      </c>
      <c r="M96" s="15">
        <f t="shared" si="35"/>
        <v>9.9887183283084866</v>
      </c>
      <c r="N96" s="24">
        <f t="shared" si="36"/>
        <v>113.3972686860094</v>
      </c>
      <c r="O96" s="26">
        <f t="shared" si="44"/>
        <v>25.634032300112889</v>
      </c>
      <c r="P96" s="28">
        <f t="shared" si="37"/>
        <v>250.3862628175936</v>
      </c>
      <c r="Q96" s="30">
        <f t="shared" si="38"/>
        <v>56.601094743674658</v>
      </c>
      <c r="R96" s="22">
        <f t="shared" si="39"/>
        <v>205.09027565414436</v>
      </c>
      <c r="S96" s="35">
        <f t="shared" si="45"/>
        <v>46.361705281584271</v>
      </c>
      <c r="T96" s="15">
        <f t="shared" si="40"/>
        <v>20.365464372456536</v>
      </c>
      <c r="U96" s="15">
        <f t="shared" si="41"/>
        <v>9.9887183283084866</v>
      </c>
      <c r="V96" s="27">
        <f t="shared" si="46"/>
        <v>174.73609295337934</v>
      </c>
      <c r="W96" s="27">
        <f t="shared" si="47"/>
        <v>39.499987104319764</v>
      </c>
      <c r="X96" s="15">
        <f t="shared" si="48"/>
        <v>379.8263686075237</v>
      </c>
      <c r="Y96" s="37">
        <f t="shared" si="42"/>
        <v>85.861692385904036</v>
      </c>
      <c r="Z96" s="32">
        <f t="shared" si="49"/>
        <v>15.394642838022502</v>
      </c>
      <c r="AA96" s="32">
        <f t="shared" si="50"/>
        <v>13.865954804206876</v>
      </c>
      <c r="AB96" s="33">
        <f t="shared" si="51"/>
        <v>29.260597642229378</v>
      </c>
    </row>
    <row r="97" spans="2:28" hidden="1">
      <c r="B97" s="10">
        <v>41214</v>
      </c>
      <c r="C97" s="11">
        <v>297.48</v>
      </c>
      <c r="D97" s="12">
        <f t="shared" si="32"/>
        <v>2082.36</v>
      </c>
      <c r="E97" s="16">
        <v>4.3243</v>
      </c>
      <c r="F97" s="13">
        <v>9.9299999999999999E-2</v>
      </c>
      <c r="G97" s="13">
        <v>2.8999999999999998E-3</v>
      </c>
      <c r="H97" s="14">
        <v>1</v>
      </c>
      <c r="I97" s="18">
        <f t="shared" si="52"/>
        <v>3444.3856304512028</v>
      </c>
      <c r="J97" s="22">
        <f t="shared" si="33"/>
        <v>136.98899413158421</v>
      </c>
      <c r="K97" s="35">
        <f t="shared" si="43"/>
        <v>31.678883086646209</v>
      </c>
      <c r="L97" s="15">
        <f t="shared" si="34"/>
        <v>13.603007117266312</v>
      </c>
      <c r="M97" s="15">
        <f t="shared" si="35"/>
        <v>9.9887183283084866</v>
      </c>
      <c r="N97" s="24">
        <f t="shared" si="36"/>
        <v>113.3972686860094</v>
      </c>
      <c r="O97" s="26">
        <f t="shared" si="44"/>
        <v>26.223265889510301</v>
      </c>
      <c r="P97" s="28">
        <f t="shared" si="37"/>
        <v>250.3862628175936</v>
      </c>
      <c r="Q97" s="30">
        <f t="shared" si="38"/>
        <v>57.902148976156511</v>
      </c>
      <c r="R97" s="22">
        <f t="shared" si="39"/>
        <v>205.09027565414436</v>
      </c>
      <c r="S97" s="35">
        <f t="shared" si="45"/>
        <v>47.427393024106642</v>
      </c>
      <c r="T97" s="15">
        <f t="shared" si="40"/>
        <v>20.365464372456536</v>
      </c>
      <c r="U97" s="15">
        <f t="shared" si="41"/>
        <v>9.9887183283084866</v>
      </c>
      <c r="V97" s="27">
        <f t="shared" si="46"/>
        <v>174.73609295337934</v>
      </c>
      <c r="W97" s="27">
        <f t="shared" si="47"/>
        <v>40.407948790180917</v>
      </c>
      <c r="X97" s="15">
        <f t="shared" si="48"/>
        <v>379.8263686075237</v>
      </c>
      <c r="Y97" s="37">
        <f t="shared" si="42"/>
        <v>87.83534181428756</v>
      </c>
      <c r="Z97" s="32">
        <f t="shared" si="49"/>
        <v>15.748509937460433</v>
      </c>
      <c r="AA97" s="32">
        <f t="shared" si="50"/>
        <v>14.184682900670616</v>
      </c>
      <c r="AB97" s="33">
        <f t="shared" si="51"/>
        <v>29.933192838131049</v>
      </c>
    </row>
    <row r="98" spans="2:28" hidden="1">
      <c r="B98" s="10">
        <v>41183</v>
      </c>
      <c r="C98" s="11">
        <v>297.48</v>
      </c>
      <c r="D98" s="12">
        <f t="shared" si="32"/>
        <v>2082.36</v>
      </c>
      <c r="E98" s="16">
        <v>4.2938999999999998</v>
      </c>
      <c r="F98" s="13">
        <v>9.9299999999999999E-2</v>
      </c>
      <c r="G98" s="13">
        <v>2.8999999999999998E-3</v>
      </c>
      <c r="H98" s="14">
        <v>1</v>
      </c>
      <c r="I98" s="18">
        <f t="shared" si="52"/>
        <v>3444.3856304512028</v>
      </c>
      <c r="J98" s="22">
        <f t="shared" si="33"/>
        <v>136.98899413158421</v>
      </c>
      <c r="K98" s="35">
        <f t="shared" si="43"/>
        <v>31.903163588249427</v>
      </c>
      <c r="L98" s="15">
        <f t="shared" si="34"/>
        <v>13.603007117266312</v>
      </c>
      <c r="M98" s="15">
        <f t="shared" si="35"/>
        <v>9.9887183283084866</v>
      </c>
      <c r="N98" s="24">
        <f t="shared" si="36"/>
        <v>113.3972686860094</v>
      </c>
      <c r="O98" s="26">
        <f t="shared" si="44"/>
        <v>26.408921653044878</v>
      </c>
      <c r="P98" s="28">
        <f t="shared" si="37"/>
        <v>250.3862628175936</v>
      </c>
      <c r="Q98" s="30">
        <f t="shared" si="38"/>
        <v>58.312085241294305</v>
      </c>
      <c r="R98" s="22">
        <f t="shared" si="39"/>
        <v>205.09027565414436</v>
      </c>
      <c r="S98" s="35">
        <f t="shared" si="45"/>
        <v>47.763169997937624</v>
      </c>
      <c r="T98" s="15">
        <f t="shared" si="40"/>
        <v>20.365464372456536</v>
      </c>
      <c r="U98" s="15">
        <f t="shared" si="41"/>
        <v>9.9887183283084866</v>
      </c>
      <c r="V98" s="27">
        <f t="shared" si="46"/>
        <v>174.73609295337934</v>
      </c>
      <c r="W98" s="27">
        <f t="shared" si="47"/>
        <v>40.694029426251042</v>
      </c>
      <c r="X98" s="15">
        <f t="shared" si="48"/>
        <v>379.8263686075237</v>
      </c>
      <c r="Y98" s="37">
        <f t="shared" si="42"/>
        <v>88.457199424188673</v>
      </c>
      <c r="Z98" s="32">
        <f t="shared" si="49"/>
        <v>15.860006409688197</v>
      </c>
      <c r="AA98" s="32">
        <f t="shared" si="50"/>
        <v>14.285107773206164</v>
      </c>
      <c r="AB98" s="33">
        <f t="shared" si="51"/>
        <v>30.145114182894361</v>
      </c>
    </row>
    <row r="99" spans="2:28" hidden="1">
      <c r="B99" s="10">
        <v>41153</v>
      </c>
      <c r="C99" s="11">
        <v>283.83999999999997</v>
      </c>
      <c r="D99" s="12">
        <f t="shared" si="32"/>
        <v>1986.8799999999999</v>
      </c>
      <c r="E99" s="16">
        <v>4.2308000000000003</v>
      </c>
      <c r="F99" s="13">
        <v>9.9299999999999999E-2</v>
      </c>
      <c r="G99" s="13">
        <v>2.8999999999999998E-3</v>
      </c>
      <c r="H99" s="14">
        <v>1</v>
      </c>
      <c r="I99" s="18">
        <f t="shared" si="52"/>
        <v>3444.3856304512028</v>
      </c>
      <c r="J99" s="22">
        <f t="shared" si="33"/>
        <v>141.76299413158421</v>
      </c>
      <c r="K99" s="35">
        <f t="shared" si="43"/>
        <v>33.507373104751863</v>
      </c>
      <c r="L99" s="15">
        <f t="shared" si="34"/>
        <v>14.077065317266312</v>
      </c>
      <c r="M99" s="15">
        <f t="shared" si="35"/>
        <v>9.9887183283084866</v>
      </c>
      <c r="N99" s="24">
        <f t="shared" si="36"/>
        <v>117.6972104860094</v>
      </c>
      <c r="O99" s="26">
        <f t="shared" si="44"/>
        <v>27.819138339323388</v>
      </c>
      <c r="P99" s="28">
        <f t="shared" si="37"/>
        <v>259.4602046175936</v>
      </c>
      <c r="Q99" s="30">
        <f t="shared" si="38"/>
        <v>61.326511444075251</v>
      </c>
      <c r="R99" s="22">
        <f t="shared" si="39"/>
        <v>214.63827565414437</v>
      </c>
      <c r="S99" s="35">
        <f t="shared" si="45"/>
        <v>50.732314374147762</v>
      </c>
      <c r="T99" s="15">
        <f t="shared" si="40"/>
        <v>21.313580772456536</v>
      </c>
      <c r="U99" s="15">
        <f t="shared" si="41"/>
        <v>9.9887183283084866</v>
      </c>
      <c r="V99" s="27">
        <f t="shared" si="46"/>
        <v>183.33597655337934</v>
      </c>
      <c r="W99" s="27">
        <f t="shared" si="47"/>
        <v>43.33364294066827</v>
      </c>
      <c r="X99" s="15">
        <f t="shared" si="48"/>
        <v>397.9742522075237</v>
      </c>
      <c r="Y99" s="37">
        <f t="shared" si="42"/>
        <v>94.065957314816032</v>
      </c>
      <c r="Z99" s="32">
        <f t="shared" si="49"/>
        <v>17.224941269395899</v>
      </c>
      <c r="AA99" s="32">
        <f t="shared" si="50"/>
        <v>15.514504601344882</v>
      </c>
      <c r="AB99" s="33">
        <f t="shared" si="51"/>
        <v>32.739445870740781</v>
      </c>
    </row>
    <row r="100" spans="2:28" hidden="1">
      <c r="B100" s="10">
        <v>41122</v>
      </c>
      <c r="C100" s="11">
        <v>283.83999999999997</v>
      </c>
      <c r="D100" s="12">
        <f t="shared" si="32"/>
        <v>1986.8799999999999</v>
      </c>
      <c r="E100" s="16">
        <v>4.1626000000000003</v>
      </c>
      <c r="F100" s="13">
        <v>9.9299999999999999E-2</v>
      </c>
      <c r="G100" s="13">
        <v>2.8999999999999998E-3</v>
      </c>
      <c r="H100" s="14">
        <v>1</v>
      </c>
      <c r="I100" s="18">
        <f t="shared" si="52"/>
        <v>3444.3856304512028</v>
      </c>
      <c r="J100" s="22">
        <f t="shared" si="33"/>
        <v>141.76299413158421</v>
      </c>
      <c r="K100" s="35">
        <f t="shared" si="43"/>
        <v>34.056357596594481</v>
      </c>
      <c r="L100" s="15">
        <f t="shared" si="34"/>
        <v>14.077065317266312</v>
      </c>
      <c r="M100" s="15">
        <f t="shared" si="35"/>
        <v>9.9887183283084866</v>
      </c>
      <c r="N100" s="24">
        <f t="shared" si="36"/>
        <v>117.6972104860094</v>
      </c>
      <c r="O100" s="26">
        <f t="shared" si="44"/>
        <v>28.274926845243211</v>
      </c>
      <c r="P100" s="28">
        <f t="shared" si="37"/>
        <v>259.4602046175936</v>
      </c>
      <c r="Q100" s="30">
        <f t="shared" si="38"/>
        <v>62.331284441837695</v>
      </c>
      <c r="R100" s="22">
        <f t="shared" si="39"/>
        <v>214.63827565414437</v>
      </c>
      <c r="S100" s="35">
        <f t="shared" si="45"/>
        <v>51.563512144848019</v>
      </c>
      <c r="T100" s="15">
        <f t="shared" si="40"/>
        <v>21.313580772456536</v>
      </c>
      <c r="U100" s="15">
        <f t="shared" si="41"/>
        <v>9.9887183283084866</v>
      </c>
      <c r="V100" s="27">
        <f t="shared" si="46"/>
        <v>183.33597655337934</v>
      </c>
      <c r="W100" s="27">
        <f t="shared" si="47"/>
        <v>44.043620946855171</v>
      </c>
      <c r="X100" s="15">
        <f t="shared" si="48"/>
        <v>397.9742522075237</v>
      </c>
      <c r="Y100" s="37">
        <f t="shared" si="42"/>
        <v>95.60713309170319</v>
      </c>
      <c r="Z100" s="32">
        <f t="shared" si="49"/>
        <v>17.507154548253538</v>
      </c>
      <c r="AA100" s="32">
        <f t="shared" si="50"/>
        <v>15.76869410161196</v>
      </c>
      <c r="AB100" s="33">
        <f t="shared" si="51"/>
        <v>33.275848649865495</v>
      </c>
    </row>
    <row r="101" spans="2:28" hidden="1">
      <c r="B101" s="10">
        <v>41091</v>
      </c>
      <c r="C101" s="11">
        <v>283.83999999999997</v>
      </c>
      <c r="D101" s="12">
        <f t="shared" si="32"/>
        <v>1986.8799999999999</v>
      </c>
      <c r="E101" s="16">
        <v>4.1165000000000003</v>
      </c>
      <c r="F101" s="13">
        <v>9.9299999999999999E-2</v>
      </c>
      <c r="G101" s="13">
        <v>2.8999999999999998E-3</v>
      </c>
      <c r="H101" s="14">
        <v>1</v>
      </c>
      <c r="I101" s="18">
        <f t="shared" si="52"/>
        <v>3444.3856304512028</v>
      </c>
      <c r="J101" s="22">
        <f t="shared" si="33"/>
        <v>141.76299413158421</v>
      </c>
      <c r="K101" s="35">
        <f t="shared" si="43"/>
        <v>34.437749090631407</v>
      </c>
      <c r="L101" s="15">
        <f t="shared" si="34"/>
        <v>14.077065317266312</v>
      </c>
      <c r="M101" s="15">
        <f t="shared" si="35"/>
        <v>9.9887183283084866</v>
      </c>
      <c r="N101" s="24">
        <f t="shared" si="36"/>
        <v>117.6972104860094</v>
      </c>
      <c r="O101" s="26">
        <f t="shared" si="44"/>
        <v>28.591573056239376</v>
      </c>
      <c r="P101" s="28">
        <f t="shared" si="37"/>
        <v>259.4602046175936</v>
      </c>
      <c r="Q101" s="30">
        <f t="shared" si="38"/>
        <v>63.029322146870783</v>
      </c>
      <c r="R101" s="22">
        <f t="shared" si="39"/>
        <v>214.63827565414437</v>
      </c>
      <c r="S101" s="35">
        <f t="shared" si="45"/>
        <v>52.140963355798455</v>
      </c>
      <c r="T101" s="15">
        <f t="shared" si="40"/>
        <v>21.313580772456536</v>
      </c>
      <c r="U101" s="15">
        <f t="shared" si="41"/>
        <v>9.9887183283084866</v>
      </c>
      <c r="V101" s="27">
        <f t="shared" si="46"/>
        <v>183.33597655337934</v>
      </c>
      <c r="W101" s="27">
        <f t="shared" si="47"/>
        <v>44.536858144875339</v>
      </c>
      <c r="X101" s="15">
        <f t="shared" si="48"/>
        <v>397.9742522075237</v>
      </c>
      <c r="Y101" s="37">
        <f t="shared" si="42"/>
        <v>96.677821500673801</v>
      </c>
      <c r="Z101" s="32">
        <f t="shared" si="49"/>
        <v>17.703214265167048</v>
      </c>
      <c r="AA101" s="32">
        <f t="shared" si="50"/>
        <v>15.945285088635963</v>
      </c>
      <c r="AB101" s="33">
        <f t="shared" si="51"/>
        <v>33.648499353803011</v>
      </c>
    </row>
    <row r="102" spans="2:28" hidden="1">
      <c r="B102" s="10">
        <v>41061</v>
      </c>
      <c r="C102" s="11">
        <v>283.83999999999997</v>
      </c>
      <c r="D102" s="12">
        <f t="shared" si="32"/>
        <v>1986.8799999999999</v>
      </c>
      <c r="E102" s="16">
        <v>3.9775999999999998</v>
      </c>
      <c r="F102" s="13">
        <v>9.9299999999999999E-2</v>
      </c>
      <c r="G102" s="13">
        <v>2.8999999999999998E-3</v>
      </c>
      <c r="H102" s="14">
        <v>1</v>
      </c>
      <c r="I102" s="18">
        <f t="shared" si="52"/>
        <v>3444.3856304512028</v>
      </c>
      <c r="J102" s="22">
        <f t="shared" si="33"/>
        <v>141.76299413158421</v>
      </c>
      <c r="K102" s="35">
        <f t="shared" si="43"/>
        <v>35.640334405567231</v>
      </c>
      <c r="L102" s="15">
        <f t="shared" si="34"/>
        <v>14.077065317266312</v>
      </c>
      <c r="M102" s="15">
        <f t="shared" si="35"/>
        <v>9.9887183283084866</v>
      </c>
      <c r="N102" s="24">
        <f t="shared" si="36"/>
        <v>117.6972104860094</v>
      </c>
      <c r="O102" s="26">
        <f t="shared" si="44"/>
        <v>29.590006658791584</v>
      </c>
      <c r="P102" s="28">
        <f t="shared" si="37"/>
        <v>259.4602046175936</v>
      </c>
      <c r="Q102" s="30">
        <f t="shared" si="38"/>
        <v>65.230341064358811</v>
      </c>
      <c r="R102" s="22">
        <f t="shared" si="39"/>
        <v>214.63827565414437</v>
      </c>
      <c r="S102" s="35">
        <f t="shared" si="45"/>
        <v>53.961754740080544</v>
      </c>
      <c r="T102" s="15">
        <f t="shared" si="40"/>
        <v>21.313580772456536</v>
      </c>
      <c r="U102" s="15">
        <f t="shared" si="41"/>
        <v>9.9887183283084866</v>
      </c>
      <c r="V102" s="27">
        <f t="shared" si="46"/>
        <v>183.33597655337934</v>
      </c>
      <c r="W102" s="27">
        <f t="shared" si="47"/>
        <v>46.092109954087725</v>
      </c>
      <c r="X102" s="15">
        <f t="shared" si="48"/>
        <v>397.9742522075237</v>
      </c>
      <c r="Y102" s="37">
        <f t="shared" si="42"/>
        <v>100.05386469416827</v>
      </c>
      <c r="Z102" s="32">
        <f t="shared" si="49"/>
        <v>18.321420334513313</v>
      </c>
      <c r="AA102" s="32">
        <f t="shared" si="50"/>
        <v>16.502103295296141</v>
      </c>
      <c r="AB102" s="33">
        <f t="shared" si="51"/>
        <v>34.823523629809458</v>
      </c>
    </row>
    <row r="103" spans="2:28" hidden="1">
      <c r="B103" s="10">
        <v>41030</v>
      </c>
      <c r="C103" s="11">
        <v>283.83999999999997</v>
      </c>
      <c r="D103" s="12">
        <f t="shared" si="32"/>
        <v>1986.8799999999999</v>
      </c>
      <c r="E103" s="16">
        <v>3.9771000000000001</v>
      </c>
      <c r="F103" s="13">
        <v>9.9299999999999999E-2</v>
      </c>
      <c r="G103" s="13">
        <v>2.8999999999999998E-3</v>
      </c>
      <c r="H103" s="14">
        <v>1.0660000000000001</v>
      </c>
      <c r="I103" s="18">
        <f t="shared" si="52"/>
        <v>3231.1309854138863</v>
      </c>
      <c r="J103" s="22">
        <f t="shared" si="33"/>
        <v>126.83516897897205</v>
      </c>
      <c r="K103" s="35">
        <f t="shared" si="43"/>
        <v>31.891370339939165</v>
      </c>
      <c r="L103" s="15">
        <f t="shared" si="34"/>
        <v>12.594732279611925</v>
      </c>
      <c r="M103" s="15">
        <f t="shared" si="35"/>
        <v>9.3702798577002699</v>
      </c>
      <c r="N103" s="24">
        <f t="shared" si="36"/>
        <v>104.87015684165985</v>
      </c>
      <c r="O103" s="26">
        <f t="shared" si="44"/>
        <v>26.368498866425245</v>
      </c>
      <c r="P103" s="28">
        <f t="shared" si="37"/>
        <v>231.70532582063191</v>
      </c>
      <c r="Q103" s="30">
        <f t="shared" si="38"/>
        <v>58.259869206364414</v>
      </c>
      <c r="R103" s="22">
        <f t="shared" si="39"/>
        <v>189.04771824966639</v>
      </c>
      <c r="S103" s="35">
        <f t="shared" si="45"/>
        <v>47.53406206775449</v>
      </c>
      <c r="T103" s="15">
        <f t="shared" si="40"/>
        <v>18.772438422191872</v>
      </c>
      <c r="U103" s="15">
        <f t="shared" si="41"/>
        <v>9.3702798577002699</v>
      </c>
      <c r="V103" s="27">
        <f t="shared" si="46"/>
        <v>160.90499996977425</v>
      </c>
      <c r="W103" s="27">
        <f t="shared" si="47"/>
        <v>40.457871305668512</v>
      </c>
      <c r="X103" s="15">
        <f t="shared" si="48"/>
        <v>349.95271821944061</v>
      </c>
      <c r="Y103" s="37">
        <f t="shared" si="42"/>
        <v>87.991933373422995</v>
      </c>
      <c r="Z103" s="32">
        <f t="shared" si="49"/>
        <v>15.642691727815325</v>
      </c>
      <c r="AA103" s="32">
        <f t="shared" si="50"/>
        <v>14.089372439243267</v>
      </c>
      <c r="AB103" s="33">
        <f t="shared" si="51"/>
        <v>29.732064167058592</v>
      </c>
    </row>
    <row r="104" spans="2:28" hidden="1">
      <c r="B104" s="10">
        <v>41000</v>
      </c>
      <c r="C104" s="11">
        <v>283.83999999999997</v>
      </c>
      <c r="D104" s="12">
        <f t="shared" si="32"/>
        <v>1986.8799999999999</v>
      </c>
      <c r="E104" s="16">
        <v>3.9777999999999998</v>
      </c>
      <c r="F104" s="13">
        <v>9.9299999999999999E-2</v>
      </c>
      <c r="G104" s="13">
        <v>2.8999999999999998E-3</v>
      </c>
      <c r="H104" s="14">
        <v>1</v>
      </c>
      <c r="I104" s="18">
        <f t="shared" si="52"/>
        <v>3231.1309854138863</v>
      </c>
      <c r="J104" s="22">
        <f t="shared" si="33"/>
        <v>126.83516897897205</v>
      </c>
      <c r="K104" s="35">
        <f t="shared" si="43"/>
        <v>31.885758202768379</v>
      </c>
      <c r="L104" s="15">
        <f t="shared" si="34"/>
        <v>12.594732279611925</v>
      </c>
      <c r="M104" s="15">
        <f t="shared" si="35"/>
        <v>9.3702798577002699</v>
      </c>
      <c r="N104" s="24">
        <f t="shared" si="36"/>
        <v>104.87015684165985</v>
      </c>
      <c r="O104" s="26">
        <f t="shared" si="44"/>
        <v>26.363858625788087</v>
      </c>
      <c r="P104" s="28">
        <f t="shared" si="37"/>
        <v>231.70532582063191</v>
      </c>
      <c r="Q104" s="30">
        <f t="shared" si="38"/>
        <v>58.249616828556469</v>
      </c>
      <c r="R104" s="22">
        <f t="shared" si="39"/>
        <v>189.04771824966639</v>
      </c>
      <c r="S104" s="35">
        <f t="shared" si="45"/>
        <v>47.525697181775456</v>
      </c>
      <c r="T104" s="15">
        <f t="shared" si="40"/>
        <v>18.772438422191872</v>
      </c>
      <c r="U104" s="15">
        <f t="shared" si="41"/>
        <v>9.3702798577002699</v>
      </c>
      <c r="V104" s="27">
        <f t="shared" si="46"/>
        <v>160.90499996977425</v>
      </c>
      <c r="W104" s="27">
        <f t="shared" si="47"/>
        <v>40.450751664179762</v>
      </c>
      <c r="X104" s="15">
        <f t="shared" si="48"/>
        <v>349.95271821944061</v>
      </c>
      <c r="Y104" s="37">
        <f t="shared" si="42"/>
        <v>87.976448845955204</v>
      </c>
      <c r="Z104" s="32">
        <f t="shared" si="49"/>
        <v>15.639938979007077</v>
      </c>
      <c r="AA104" s="32">
        <f t="shared" si="50"/>
        <v>14.086893038391676</v>
      </c>
      <c r="AB104" s="33">
        <f t="shared" si="51"/>
        <v>29.726832017398753</v>
      </c>
    </row>
    <row r="105" spans="2:28" hidden="1">
      <c r="B105" s="10">
        <v>40969</v>
      </c>
      <c r="C105" s="11">
        <v>283.83999999999997</v>
      </c>
      <c r="D105" s="12">
        <f t="shared" si="32"/>
        <v>1986.8799999999999</v>
      </c>
      <c r="E105" s="16">
        <v>3.8874</v>
      </c>
      <c r="F105" s="13">
        <v>0.1111</v>
      </c>
      <c r="G105" s="13">
        <v>2.3E-3</v>
      </c>
      <c r="H105" s="14">
        <v>1</v>
      </c>
      <c r="I105" s="18">
        <f t="shared" si="52"/>
        <v>3231.1309854138863</v>
      </c>
      <c r="J105" s="22">
        <f t="shared" si="33"/>
        <v>126.83516897897205</v>
      </c>
      <c r="K105" s="35">
        <f t="shared" si="43"/>
        <v>32.627249312901178</v>
      </c>
      <c r="L105" s="15">
        <f t="shared" si="34"/>
        <v>14.091387273563795</v>
      </c>
      <c r="M105" s="15">
        <f t="shared" si="35"/>
        <v>7.4316012664519384</v>
      </c>
      <c r="N105" s="24">
        <f t="shared" si="36"/>
        <v>105.31218043895632</v>
      </c>
      <c r="O105" s="26">
        <f t="shared" si="44"/>
        <v>27.090646817656101</v>
      </c>
      <c r="P105" s="28">
        <f t="shared" si="37"/>
        <v>232.14734941792835</v>
      </c>
      <c r="Q105" s="30">
        <f t="shared" si="38"/>
        <v>59.717896130557278</v>
      </c>
      <c r="R105" s="22">
        <f t="shared" si="39"/>
        <v>189.04771824966639</v>
      </c>
      <c r="S105" s="35">
        <f t="shared" si="45"/>
        <v>48.630889090308791</v>
      </c>
      <c r="T105" s="15">
        <f t="shared" si="40"/>
        <v>21.003201497537937</v>
      </c>
      <c r="U105" s="15">
        <f t="shared" si="41"/>
        <v>7.4316012664519384</v>
      </c>
      <c r="V105" s="27">
        <f t="shared" si="46"/>
        <v>160.61291548567652</v>
      </c>
      <c r="W105" s="27">
        <f t="shared" si="47"/>
        <v>41.316282215793727</v>
      </c>
      <c r="X105" s="15">
        <f t="shared" si="48"/>
        <v>349.66063373534291</v>
      </c>
      <c r="Y105" s="37">
        <f t="shared" si="42"/>
        <v>89.947171306102518</v>
      </c>
      <c r="Z105" s="32">
        <f t="shared" si="49"/>
        <v>16.003639777407614</v>
      </c>
      <c r="AA105" s="32">
        <f t="shared" si="50"/>
        <v>14.225635398137626</v>
      </c>
      <c r="AB105" s="33">
        <f t="shared" si="51"/>
        <v>30.22927517554524</v>
      </c>
    </row>
    <row r="106" spans="2:28" hidden="1">
      <c r="B106" s="10">
        <v>40940</v>
      </c>
      <c r="C106" s="11">
        <v>283.83999999999997</v>
      </c>
      <c r="D106" s="12">
        <f t="shared" si="32"/>
        <v>1986.8799999999999</v>
      </c>
      <c r="E106" s="16">
        <v>3.8292999999999999</v>
      </c>
      <c r="F106" s="13">
        <v>0.1111</v>
      </c>
      <c r="G106" s="13">
        <v>2.3E-3</v>
      </c>
      <c r="H106" s="14">
        <v>1</v>
      </c>
      <c r="I106" s="18">
        <f t="shared" si="52"/>
        <v>3231.1309854138863</v>
      </c>
      <c r="J106" s="22">
        <f t="shared" si="33"/>
        <v>126.83516897897205</v>
      </c>
      <c r="K106" s="35">
        <f t="shared" si="43"/>
        <v>33.122285790868318</v>
      </c>
      <c r="L106" s="15">
        <f t="shared" si="34"/>
        <v>14.091387273563795</v>
      </c>
      <c r="M106" s="15">
        <f t="shared" si="35"/>
        <v>7.4316012664519384</v>
      </c>
      <c r="N106" s="24">
        <f t="shared" si="36"/>
        <v>105.31218043895632</v>
      </c>
      <c r="O106" s="26">
        <f t="shared" si="44"/>
        <v>27.501679272701622</v>
      </c>
      <c r="P106" s="28">
        <f t="shared" si="37"/>
        <v>232.14734941792835</v>
      </c>
      <c r="Q106" s="30">
        <f t="shared" si="38"/>
        <v>60.623965063569933</v>
      </c>
      <c r="R106" s="22">
        <f t="shared" si="39"/>
        <v>189.04771824966639</v>
      </c>
      <c r="S106" s="35">
        <f t="shared" si="45"/>
        <v>49.368740566073797</v>
      </c>
      <c r="T106" s="15">
        <f t="shared" si="40"/>
        <v>21.003201497537937</v>
      </c>
      <c r="U106" s="15">
        <f t="shared" si="41"/>
        <v>7.4316012664519384</v>
      </c>
      <c r="V106" s="27">
        <f t="shared" si="46"/>
        <v>160.61291548567652</v>
      </c>
      <c r="W106" s="27">
        <f t="shared" si="47"/>
        <v>41.943152922381771</v>
      </c>
      <c r="X106" s="15">
        <f t="shared" si="48"/>
        <v>349.66063373534291</v>
      </c>
      <c r="Y106" s="37">
        <f t="shared" si="42"/>
        <v>91.311893488455567</v>
      </c>
      <c r="Z106" s="32">
        <f t="shared" si="49"/>
        <v>16.246454775205478</v>
      </c>
      <c r="AA106" s="32">
        <f t="shared" si="50"/>
        <v>14.441473649680148</v>
      </c>
      <c r="AB106" s="33">
        <f t="shared" si="51"/>
        <v>30.687928424885627</v>
      </c>
    </row>
    <row r="107" spans="2:28" hidden="1">
      <c r="B107" s="10">
        <v>40909</v>
      </c>
      <c r="C107" s="11">
        <v>283.83999999999997</v>
      </c>
      <c r="D107" s="12">
        <f t="shared" si="32"/>
        <v>1986.8799999999999</v>
      </c>
      <c r="E107" s="16">
        <v>3.7587999999999999</v>
      </c>
      <c r="F107" s="13">
        <v>0.1111</v>
      </c>
      <c r="G107" s="13">
        <v>2.3E-3</v>
      </c>
      <c r="H107" s="14">
        <v>1</v>
      </c>
      <c r="I107" s="18">
        <f t="shared" si="52"/>
        <v>3231.1309854138863</v>
      </c>
      <c r="J107" s="22">
        <f t="shared" si="33"/>
        <v>126.83516897897205</v>
      </c>
      <c r="K107" s="35">
        <f t="shared" si="43"/>
        <v>33.743526917891892</v>
      </c>
      <c r="L107" s="15">
        <f t="shared" si="34"/>
        <v>14.091387273563795</v>
      </c>
      <c r="M107" s="15">
        <f t="shared" si="35"/>
        <v>7.4316012664519384</v>
      </c>
      <c r="N107" s="24">
        <f t="shared" si="36"/>
        <v>105.31218043895632</v>
      </c>
      <c r="O107" s="26">
        <f t="shared" si="44"/>
        <v>28.017500382823325</v>
      </c>
      <c r="P107" s="28">
        <f t="shared" si="37"/>
        <v>232.14734941792835</v>
      </c>
      <c r="Q107" s="30">
        <f t="shared" si="38"/>
        <v>61.76102730071522</v>
      </c>
      <c r="R107" s="22">
        <f t="shared" si="39"/>
        <v>189.04771824966639</v>
      </c>
      <c r="S107" s="35">
        <f t="shared" si="45"/>
        <v>50.29469997064659</v>
      </c>
      <c r="T107" s="15">
        <f t="shared" si="40"/>
        <v>21.003201497537937</v>
      </c>
      <c r="U107" s="15">
        <f t="shared" si="41"/>
        <v>7.4316012664519384</v>
      </c>
      <c r="V107" s="27">
        <f t="shared" si="46"/>
        <v>160.61291548567652</v>
      </c>
      <c r="W107" s="27">
        <f t="shared" si="47"/>
        <v>42.729838109416974</v>
      </c>
      <c r="X107" s="15">
        <f t="shared" si="48"/>
        <v>349.66063373534291</v>
      </c>
      <c r="Y107" s="37">
        <f t="shared" si="42"/>
        <v>93.024538080063564</v>
      </c>
      <c r="Z107" s="32">
        <f t="shared" si="49"/>
        <v>16.551173052754699</v>
      </c>
      <c r="AA107" s="32">
        <f t="shared" si="50"/>
        <v>14.712337726593649</v>
      </c>
      <c r="AB107" s="33">
        <f t="shared" si="51"/>
        <v>31.263510779348348</v>
      </c>
    </row>
    <row r="108" spans="2:28" hidden="1">
      <c r="B108" s="10">
        <v>40878</v>
      </c>
      <c r="C108" s="11">
        <v>283.83999999999997</v>
      </c>
      <c r="D108" s="12">
        <f t="shared" si="32"/>
        <v>1986.8799999999999</v>
      </c>
      <c r="E108" s="16">
        <v>3.6608000000000001</v>
      </c>
      <c r="F108" s="13">
        <v>0.1111</v>
      </c>
      <c r="G108" s="13">
        <v>2.3E-3</v>
      </c>
      <c r="H108" s="14">
        <v>1</v>
      </c>
      <c r="I108" s="18">
        <f t="shared" si="52"/>
        <v>3231.1309854138863</v>
      </c>
      <c r="J108" s="22">
        <f t="shared" si="33"/>
        <v>126.83516897897205</v>
      </c>
      <c r="K108" s="35">
        <f t="shared" si="43"/>
        <v>34.646844673014655</v>
      </c>
      <c r="L108" s="15">
        <f t="shared" si="34"/>
        <v>14.091387273563795</v>
      </c>
      <c r="M108" s="15">
        <f t="shared" si="35"/>
        <v>7.4316012664519384</v>
      </c>
      <c r="N108" s="24">
        <f t="shared" si="36"/>
        <v>105.31218043895632</v>
      </c>
      <c r="O108" s="26">
        <f t="shared" si="44"/>
        <v>28.767531806970148</v>
      </c>
      <c r="P108" s="28">
        <f t="shared" si="37"/>
        <v>232.14734941792835</v>
      </c>
      <c r="Q108" s="30">
        <f t="shared" si="38"/>
        <v>63.414376479984796</v>
      </c>
      <c r="R108" s="22">
        <f t="shared" si="39"/>
        <v>189.04771824966639</v>
      </c>
      <c r="S108" s="35">
        <f t="shared" si="45"/>
        <v>51.641094364528627</v>
      </c>
      <c r="T108" s="15">
        <f t="shared" si="40"/>
        <v>21.003201497537937</v>
      </c>
      <c r="U108" s="15">
        <f t="shared" si="41"/>
        <v>7.4316012664519384</v>
      </c>
      <c r="V108" s="27">
        <f t="shared" si="46"/>
        <v>160.61291548567652</v>
      </c>
      <c r="W108" s="27">
        <f t="shared" si="47"/>
        <v>43.873720357756916</v>
      </c>
      <c r="X108" s="15">
        <f t="shared" si="48"/>
        <v>349.66063373534291</v>
      </c>
      <c r="Y108" s="37">
        <f t="shared" si="42"/>
        <v>95.514814722285536</v>
      </c>
      <c r="Z108" s="32">
        <f t="shared" si="49"/>
        <v>16.994249691513971</v>
      </c>
      <c r="AA108" s="32">
        <f t="shared" si="50"/>
        <v>15.106188550786769</v>
      </c>
      <c r="AB108" s="33">
        <f t="shared" si="51"/>
        <v>32.10043824230074</v>
      </c>
    </row>
    <row r="109" spans="2:28" hidden="1">
      <c r="B109" s="10">
        <v>40848</v>
      </c>
      <c r="C109" s="11">
        <v>283.83999999999997</v>
      </c>
      <c r="D109" s="12">
        <f t="shared" si="32"/>
        <v>1986.8799999999999</v>
      </c>
      <c r="E109" s="16">
        <v>3.6295999999999999</v>
      </c>
      <c r="F109" s="13">
        <v>0.1111</v>
      </c>
      <c r="G109" s="13">
        <v>2.3E-3</v>
      </c>
      <c r="H109" s="14">
        <v>1</v>
      </c>
      <c r="I109" s="18">
        <f t="shared" si="52"/>
        <v>3231.1309854138863</v>
      </c>
      <c r="J109" s="22">
        <f t="shared" si="33"/>
        <v>126.83516897897205</v>
      </c>
      <c r="K109" s="35">
        <f t="shared" si="43"/>
        <v>34.944668552725382</v>
      </c>
      <c r="L109" s="15">
        <f t="shared" si="34"/>
        <v>14.091387273563795</v>
      </c>
      <c r="M109" s="15">
        <f t="shared" si="35"/>
        <v>7.4316012664519384</v>
      </c>
      <c r="N109" s="24">
        <f t="shared" si="36"/>
        <v>105.31218043895632</v>
      </c>
      <c r="O109" s="26">
        <f t="shared" si="44"/>
        <v>29.014817180669031</v>
      </c>
      <c r="P109" s="28">
        <f t="shared" si="37"/>
        <v>232.14734941792835</v>
      </c>
      <c r="Q109" s="30">
        <f t="shared" si="38"/>
        <v>63.959485733394409</v>
      </c>
      <c r="R109" s="22">
        <f t="shared" si="39"/>
        <v>189.04771824966639</v>
      </c>
      <c r="S109" s="35">
        <f t="shared" si="45"/>
        <v>52.085000619811105</v>
      </c>
      <c r="T109" s="15">
        <f t="shared" si="40"/>
        <v>21.003201497537937</v>
      </c>
      <c r="U109" s="15">
        <f t="shared" si="41"/>
        <v>7.4316012664519384</v>
      </c>
      <c r="V109" s="27">
        <f t="shared" si="46"/>
        <v>160.61291548567652</v>
      </c>
      <c r="W109" s="27">
        <f t="shared" si="47"/>
        <v>44.250858355101535</v>
      </c>
      <c r="X109" s="15">
        <f t="shared" si="48"/>
        <v>349.66063373534291</v>
      </c>
      <c r="Y109" s="37">
        <f t="shared" si="42"/>
        <v>96.335858974912639</v>
      </c>
      <c r="Z109" s="32">
        <f t="shared" si="49"/>
        <v>17.140332067085723</v>
      </c>
      <c r="AA109" s="32">
        <f t="shared" si="50"/>
        <v>15.236041174432504</v>
      </c>
      <c r="AB109" s="33">
        <f t="shared" si="51"/>
        <v>32.376373241518223</v>
      </c>
    </row>
    <row r="110" spans="2:28" hidden="1">
      <c r="B110" s="10">
        <v>40817</v>
      </c>
      <c r="C110" s="11">
        <v>283.83999999999997</v>
      </c>
      <c r="D110" s="12">
        <f t="shared" si="32"/>
        <v>1986.8799999999999</v>
      </c>
      <c r="E110" s="16">
        <v>3.5933999999999999</v>
      </c>
      <c r="F110" s="13">
        <v>0.1111</v>
      </c>
      <c r="G110" s="13">
        <v>2.3E-3</v>
      </c>
      <c r="H110" s="14">
        <v>1</v>
      </c>
      <c r="I110" s="18">
        <f t="shared" si="52"/>
        <v>3231.1309854138863</v>
      </c>
      <c r="J110" s="22">
        <f t="shared" si="33"/>
        <v>126.83516897897205</v>
      </c>
      <c r="K110" s="35">
        <f t="shared" si="43"/>
        <v>35.296702003387338</v>
      </c>
      <c r="L110" s="15">
        <f t="shared" si="34"/>
        <v>14.091387273563795</v>
      </c>
      <c r="M110" s="15">
        <f t="shared" si="35"/>
        <v>7.4316012664519384</v>
      </c>
      <c r="N110" s="24">
        <f t="shared" si="36"/>
        <v>105.31218043895632</v>
      </c>
      <c r="O110" s="26">
        <f t="shared" si="44"/>
        <v>29.307113162730651</v>
      </c>
      <c r="P110" s="28">
        <f t="shared" si="37"/>
        <v>232.14734941792835</v>
      </c>
      <c r="Q110" s="30">
        <f t="shared" si="38"/>
        <v>64.603815166117982</v>
      </c>
      <c r="R110" s="22">
        <f t="shared" si="39"/>
        <v>189.04771824966639</v>
      </c>
      <c r="S110" s="35">
        <f t="shared" si="45"/>
        <v>52.609706197380305</v>
      </c>
      <c r="T110" s="15">
        <f t="shared" si="40"/>
        <v>21.003201497537937</v>
      </c>
      <c r="U110" s="15">
        <f t="shared" si="41"/>
        <v>7.4316012664519384</v>
      </c>
      <c r="V110" s="27">
        <f t="shared" si="46"/>
        <v>160.61291548567652</v>
      </c>
      <c r="W110" s="27">
        <f t="shared" si="47"/>
        <v>44.696642590771006</v>
      </c>
      <c r="X110" s="15">
        <f t="shared" si="48"/>
        <v>349.66063373534291</v>
      </c>
      <c r="Y110" s="37">
        <f t="shared" si="42"/>
        <v>97.306348788151311</v>
      </c>
      <c r="Z110" s="32">
        <f t="shared" si="49"/>
        <v>17.313004193992967</v>
      </c>
      <c r="AA110" s="32">
        <f t="shared" si="50"/>
        <v>15.389529428040355</v>
      </c>
      <c r="AB110" s="33">
        <f t="shared" si="51"/>
        <v>32.702533622033322</v>
      </c>
    </row>
    <row r="111" spans="2:28" hidden="1">
      <c r="B111" s="10">
        <v>40787</v>
      </c>
      <c r="C111" s="11">
        <v>260.02</v>
      </c>
      <c r="D111" s="12">
        <f t="shared" si="32"/>
        <v>1820.1399999999999</v>
      </c>
      <c r="E111" s="16">
        <v>3.4939</v>
      </c>
      <c r="F111" s="13">
        <v>0.1111</v>
      </c>
      <c r="G111" s="13">
        <v>2.3E-3</v>
      </c>
      <c r="H111" s="14">
        <v>1</v>
      </c>
      <c r="I111" s="18">
        <f t="shared" si="52"/>
        <v>3231.1309854138863</v>
      </c>
      <c r="J111" s="22">
        <f t="shared" si="33"/>
        <v>135.17216897897205</v>
      </c>
      <c r="K111" s="35">
        <f t="shared" si="43"/>
        <v>38.688047448115874</v>
      </c>
      <c r="L111" s="15">
        <f t="shared" si="34"/>
        <v>15.017627973563796</v>
      </c>
      <c r="M111" s="15">
        <f t="shared" si="35"/>
        <v>7.4316012664519384</v>
      </c>
      <c r="N111" s="24">
        <f t="shared" si="36"/>
        <v>112.72293973895633</v>
      </c>
      <c r="O111" s="26">
        <f t="shared" si="44"/>
        <v>32.262783634035415</v>
      </c>
      <c r="P111" s="28">
        <f t="shared" si="37"/>
        <v>247.89510871792839</v>
      </c>
      <c r="Q111" s="30">
        <f t="shared" si="38"/>
        <v>70.950831082151296</v>
      </c>
      <c r="R111" s="22">
        <f t="shared" si="39"/>
        <v>205.72171824966637</v>
      </c>
      <c r="S111" s="35">
        <f t="shared" si="45"/>
        <v>58.880253656277041</v>
      </c>
      <c r="T111" s="15">
        <f t="shared" si="40"/>
        <v>22.855682897537935</v>
      </c>
      <c r="U111" s="15">
        <f t="shared" si="41"/>
        <v>7.4316012664519384</v>
      </c>
      <c r="V111" s="27">
        <f t="shared" si="46"/>
        <v>175.43443408567649</v>
      </c>
      <c r="W111" s="27">
        <f t="shared" si="47"/>
        <v>50.211635732469873</v>
      </c>
      <c r="X111" s="15">
        <f t="shared" si="48"/>
        <v>381.15615233534288</v>
      </c>
      <c r="Y111" s="37">
        <f t="shared" si="42"/>
        <v>109.09188938874692</v>
      </c>
      <c r="Z111" s="32">
        <f t="shared" si="49"/>
        <v>20.192206208161167</v>
      </c>
      <c r="AA111" s="32">
        <f t="shared" si="50"/>
        <v>17.948852098434458</v>
      </c>
      <c r="AB111" s="33">
        <f t="shared" si="51"/>
        <v>38.141058306595625</v>
      </c>
    </row>
    <row r="112" spans="2:28" hidden="1">
      <c r="B112" s="10">
        <v>40756</v>
      </c>
      <c r="C112" s="11">
        <v>260.02</v>
      </c>
      <c r="D112" s="12">
        <f t="shared" ref="D112:D143" si="53">C112*7</f>
        <v>1820.1399999999999</v>
      </c>
      <c r="E112" s="16">
        <v>3.5070999999999999</v>
      </c>
      <c r="F112" s="13">
        <v>0.1111</v>
      </c>
      <c r="G112" s="13">
        <v>2.3E-3</v>
      </c>
      <c r="H112" s="14">
        <v>1</v>
      </c>
      <c r="I112" s="18">
        <f t="shared" si="52"/>
        <v>3231.1309854138863</v>
      </c>
      <c r="J112" s="22">
        <f t="shared" ref="J112:J143" si="54">(I112*0.02)+((I112-D112)*$F$2)</f>
        <v>135.17216897897205</v>
      </c>
      <c r="K112" s="35">
        <f t="shared" si="43"/>
        <v>38.54243362863108</v>
      </c>
      <c r="L112" s="15">
        <f t="shared" ref="L112:L124" si="55">F112*J112</f>
        <v>15.017627973563796</v>
      </c>
      <c r="M112" s="15">
        <f t="shared" ref="M112:M124" si="56">G112*I112</f>
        <v>7.4316012664519384</v>
      </c>
      <c r="N112" s="24">
        <f t="shared" ref="N112:N143" si="57">J112-L112-M112</f>
        <v>112.72293973895633</v>
      </c>
      <c r="O112" s="26">
        <f t="shared" si="44"/>
        <v>32.141353180393011</v>
      </c>
      <c r="P112" s="28">
        <f t="shared" ref="P112:P124" si="58">N112+J112</f>
        <v>247.89510871792839</v>
      </c>
      <c r="Q112" s="30">
        <f t="shared" ref="Q112:Q143" si="59">P112/E112</f>
        <v>70.683786809024099</v>
      </c>
      <c r="R112" s="22">
        <f t="shared" ref="R112:R124" si="60">(I112*0.02)+((I112-D112)*0.1)</f>
        <v>205.72171824966637</v>
      </c>
      <c r="S112" s="35">
        <f t="shared" si="45"/>
        <v>58.658640543373835</v>
      </c>
      <c r="T112" s="15">
        <f t="shared" ref="T112:T124" si="61">F112*R112</f>
        <v>22.855682897537935</v>
      </c>
      <c r="U112" s="15">
        <f t="shared" ref="U112:U124" si="62">G112*I112</f>
        <v>7.4316012664519384</v>
      </c>
      <c r="V112" s="27">
        <f t="shared" si="46"/>
        <v>175.43443408567649</v>
      </c>
      <c r="W112" s="27">
        <f t="shared" si="47"/>
        <v>50.02264950690784</v>
      </c>
      <c r="X112" s="15">
        <f t="shared" si="48"/>
        <v>381.15615233534288</v>
      </c>
      <c r="Y112" s="37">
        <f t="shared" ref="Y112:Y143" si="63">X112/E112</f>
        <v>108.68129005028169</v>
      </c>
      <c r="Z112" s="32">
        <f t="shared" si="49"/>
        <v>20.116206914742754</v>
      </c>
      <c r="AA112" s="32">
        <f t="shared" si="50"/>
        <v>17.881296326514828</v>
      </c>
      <c r="AB112" s="33">
        <f t="shared" si="51"/>
        <v>37.997503241257583</v>
      </c>
    </row>
    <row r="113" spans="2:28" hidden="1">
      <c r="B113" s="10">
        <v>40725</v>
      </c>
      <c r="C113" s="11">
        <v>260.02</v>
      </c>
      <c r="D113" s="12">
        <f t="shared" si="53"/>
        <v>1820.1399999999999</v>
      </c>
      <c r="E113" s="16">
        <v>3.4436</v>
      </c>
      <c r="F113" s="13">
        <v>0.1111</v>
      </c>
      <c r="G113" s="13">
        <v>2.3E-3</v>
      </c>
      <c r="H113" s="14">
        <v>1</v>
      </c>
      <c r="I113" s="18">
        <f t="shared" si="52"/>
        <v>3231.1309854138863</v>
      </c>
      <c r="J113" s="22">
        <f t="shared" si="54"/>
        <v>135.17216897897205</v>
      </c>
      <c r="K113" s="35">
        <f t="shared" si="43"/>
        <v>39.253156283822761</v>
      </c>
      <c r="L113" s="15">
        <f t="shared" si="55"/>
        <v>15.017627973563796</v>
      </c>
      <c r="M113" s="15">
        <f t="shared" si="56"/>
        <v>7.4316012664519384</v>
      </c>
      <c r="N113" s="24">
        <f t="shared" si="57"/>
        <v>112.72293973895633</v>
      </c>
      <c r="O113" s="26">
        <f t="shared" si="44"/>
        <v>32.734039882377843</v>
      </c>
      <c r="P113" s="28">
        <f t="shared" si="58"/>
        <v>247.89510871792839</v>
      </c>
      <c r="Q113" s="30">
        <f t="shared" si="59"/>
        <v>71.987196166200604</v>
      </c>
      <c r="R113" s="22">
        <f t="shared" si="60"/>
        <v>205.72171824966637</v>
      </c>
      <c r="S113" s="35">
        <f t="shared" si="45"/>
        <v>59.740306147539307</v>
      </c>
      <c r="T113" s="15">
        <f t="shared" si="61"/>
        <v>22.855682897537935</v>
      </c>
      <c r="U113" s="15">
        <f t="shared" si="62"/>
        <v>7.4316012664519384</v>
      </c>
      <c r="V113" s="27">
        <f t="shared" si="46"/>
        <v>175.43443408567649</v>
      </c>
      <c r="W113" s="27">
        <f t="shared" si="47"/>
        <v>50.945067396235473</v>
      </c>
      <c r="X113" s="15">
        <f t="shared" si="48"/>
        <v>381.15615233534288</v>
      </c>
      <c r="Y113" s="37">
        <f t="shared" si="63"/>
        <v>110.6853735437748</v>
      </c>
      <c r="Z113" s="32">
        <f t="shared" si="49"/>
        <v>20.487149863716546</v>
      </c>
      <c r="AA113" s="32">
        <f t="shared" si="50"/>
        <v>18.21102751385763</v>
      </c>
      <c r="AB113" s="33">
        <f t="shared" si="51"/>
        <v>38.698177377574176</v>
      </c>
    </row>
    <row r="114" spans="2:28" hidden="1">
      <c r="B114" s="10">
        <v>40695</v>
      </c>
      <c r="C114" s="11">
        <v>260.02</v>
      </c>
      <c r="D114" s="12">
        <f t="shared" si="53"/>
        <v>1820.1399999999999</v>
      </c>
      <c r="E114" s="16">
        <v>3.4550000000000001</v>
      </c>
      <c r="F114" s="13">
        <v>0.1111</v>
      </c>
      <c r="G114" s="13">
        <v>2.3E-3</v>
      </c>
      <c r="H114" s="14">
        <v>1</v>
      </c>
      <c r="I114" s="18">
        <f t="shared" si="52"/>
        <v>3231.1309854138863</v>
      </c>
      <c r="J114" s="22">
        <f t="shared" si="54"/>
        <v>135.17216897897205</v>
      </c>
      <c r="K114" s="35">
        <f t="shared" si="43"/>
        <v>39.12363790997744</v>
      </c>
      <c r="L114" s="15">
        <f t="shared" si="55"/>
        <v>15.017627973563796</v>
      </c>
      <c r="M114" s="15">
        <f t="shared" si="56"/>
        <v>7.4316012664519384</v>
      </c>
      <c r="N114" s="24">
        <f t="shared" si="57"/>
        <v>112.72293973895633</v>
      </c>
      <c r="O114" s="26">
        <f t="shared" si="44"/>
        <v>32.626031762360732</v>
      </c>
      <c r="P114" s="28">
        <f t="shared" si="58"/>
        <v>247.89510871792839</v>
      </c>
      <c r="Q114" s="30">
        <f t="shared" si="59"/>
        <v>71.749669672338172</v>
      </c>
      <c r="R114" s="22">
        <f t="shared" si="60"/>
        <v>205.72171824966637</v>
      </c>
      <c r="S114" s="35">
        <f t="shared" si="45"/>
        <v>59.543189073709513</v>
      </c>
      <c r="T114" s="15">
        <f t="shared" si="61"/>
        <v>22.855682897537935</v>
      </c>
      <c r="U114" s="15">
        <f t="shared" si="62"/>
        <v>7.4316012664519384</v>
      </c>
      <c r="V114" s="27">
        <f t="shared" si="46"/>
        <v>175.43443408567649</v>
      </c>
      <c r="W114" s="27">
        <f t="shared" si="47"/>
        <v>50.776970791802164</v>
      </c>
      <c r="X114" s="15">
        <f t="shared" si="48"/>
        <v>381.15615233534288</v>
      </c>
      <c r="Y114" s="37">
        <f t="shared" si="63"/>
        <v>110.32015986551168</v>
      </c>
      <c r="Z114" s="32">
        <f t="shared" si="49"/>
        <v>20.419551163732073</v>
      </c>
      <c r="AA114" s="32">
        <f t="shared" si="50"/>
        <v>18.150939029441432</v>
      </c>
      <c r="AB114" s="33">
        <f t="shared" si="51"/>
        <v>38.570490193173505</v>
      </c>
    </row>
    <row r="115" spans="2:28" hidden="1">
      <c r="B115" s="10">
        <v>40664</v>
      </c>
      <c r="C115" s="11">
        <v>260.02</v>
      </c>
      <c r="D115" s="12">
        <f t="shared" si="53"/>
        <v>1820.1399999999999</v>
      </c>
      <c r="E115" s="16">
        <v>3.4573</v>
      </c>
      <c r="F115" s="13">
        <v>0.1111</v>
      </c>
      <c r="G115" s="13">
        <v>2.3E-3</v>
      </c>
      <c r="H115" s="14">
        <v>1.0650999999999999</v>
      </c>
      <c r="I115" s="18">
        <f t="shared" si="52"/>
        <v>3033.6409589840264</v>
      </c>
      <c r="J115" s="22">
        <f t="shared" si="54"/>
        <v>121.34786712888186</v>
      </c>
      <c r="K115" s="35">
        <f t="shared" si="43"/>
        <v>35.099027312897881</v>
      </c>
      <c r="L115" s="15">
        <f t="shared" si="55"/>
        <v>13.481748038018775</v>
      </c>
      <c r="M115" s="15">
        <f t="shared" si="56"/>
        <v>6.9773742056632608</v>
      </c>
      <c r="N115" s="24">
        <f t="shared" si="57"/>
        <v>100.88874488519981</v>
      </c>
      <c r="O115" s="26">
        <f t="shared" si="44"/>
        <v>29.181368375668821</v>
      </c>
      <c r="P115" s="28">
        <f t="shared" si="58"/>
        <v>222.23661201408169</v>
      </c>
      <c r="Q115" s="30">
        <f t="shared" si="59"/>
        <v>64.280395688566713</v>
      </c>
      <c r="R115" s="22">
        <f t="shared" si="60"/>
        <v>182.0229150780832</v>
      </c>
      <c r="S115" s="35">
        <f t="shared" si="45"/>
        <v>52.648863297394847</v>
      </c>
      <c r="T115" s="15">
        <f t="shared" si="61"/>
        <v>20.222745865175046</v>
      </c>
      <c r="U115" s="15">
        <f t="shared" si="62"/>
        <v>6.9773742056632608</v>
      </c>
      <c r="V115" s="27">
        <f t="shared" si="46"/>
        <v>154.82279500724488</v>
      </c>
      <c r="W115" s="27">
        <f t="shared" si="47"/>
        <v>44.781417582288164</v>
      </c>
      <c r="X115" s="15">
        <f t="shared" si="48"/>
        <v>336.84571008532805</v>
      </c>
      <c r="Y115" s="37">
        <f t="shared" si="63"/>
        <v>97.430280879682996</v>
      </c>
      <c r="Z115" s="32">
        <f t="shared" si="49"/>
        <v>17.549835984496966</v>
      </c>
      <c r="AA115" s="32">
        <f t="shared" si="50"/>
        <v>15.600049206619342</v>
      </c>
      <c r="AB115" s="33">
        <f t="shared" si="51"/>
        <v>33.149885191116311</v>
      </c>
    </row>
    <row r="116" spans="2:28" hidden="1">
      <c r="B116" s="10">
        <v>40634</v>
      </c>
      <c r="C116" s="11">
        <v>260.02</v>
      </c>
      <c r="D116" s="12">
        <f t="shared" si="53"/>
        <v>1820.1399999999999</v>
      </c>
      <c r="E116" s="16">
        <v>3.4352999999999998</v>
      </c>
      <c r="F116" s="13">
        <v>0.1111</v>
      </c>
      <c r="G116" s="13">
        <v>2.3E-3</v>
      </c>
      <c r="H116" s="14">
        <v>1</v>
      </c>
      <c r="I116" s="18">
        <f t="shared" si="52"/>
        <v>3033.6409589840264</v>
      </c>
      <c r="J116" s="22">
        <f t="shared" si="54"/>
        <v>121.34786712888186</v>
      </c>
      <c r="K116" s="35">
        <f t="shared" si="43"/>
        <v>35.323804945385227</v>
      </c>
      <c r="L116" s="15">
        <f t="shared" si="55"/>
        <v>13.481748038018775</v>
      </c>
      <c r="M116" s="15">
        <f t="shared" si="56"/>
        <v>6.9773742056632608</v>
      </c>
      <c r="N116" s="24">
        <f t="shared" si="57"/>
        <v>100.88874488519981</v>
      </c>
      <c r="O116" s="26">
        <f t="shared" si="44"/>
        <v>29.368248736704164</v>
      </c>
      <c r="P116" s="28">
        <f t="shared" si="58"/>
        <v>222.23661201408169</v>
      </c>
      <c r="Q116" s="30">
        <f t="shared" si="59"/>
        <v>64.692053682089394</v>
      </c>
      <c r="R116" s="22">
        <f t="shared" si="60"/>
        <v>182.0229150780832</v>
      </c>
      <c r="S116" s="35">
        <f t="shared" si="45"/>
        <v>52.986031810346468</v>
      </c>
      <c r="T116" s="15">
        <f t="shared" si="61"/>
        <v>20.222745865175046</v>
      </c>
      <c r="U116" s="15">
        <f t="shared" si="62"/>
        <v>6.9773742056632608</v>
      </c>
      <c r="V116" s="27">
        <f t="shared" si="46"/>
        <v>154.82279500724488</v>
      </c>
      <c r="W116" s="27">
        <f t="shared" si="47"/>
        <v>45.068202196968208</v>
      </c>
      <c r="X116" s="15">
        <f t="shared" si="48"/>
        <v>336.84571008532805</v>
      </c>
      <c r="Y116" s="37">
        <f t="shared" si="63"/>
        <v>98.054234007314662</v>
      </c>
      <c r="Z116" s="32">
        <f t="shared" si="49"/>
        <v>17.662226864961241</v>
      </c>
      <c r="AA116" s="32">
        <f t="shared" si="50"/>
        <v>15.699953460264044</v>
      </c>
      <c r="AB116" s="33">
        <f t="shared" si="51"/>
        <v>33.362180325225282</v>
      </c>
    </row>
    <row r="117" spans="2:28" hidden="1">
      <c r="B117" s="10">
        <v>40603</v>
      </c>
      <c r="C117" s="11">
        <v>260.02</v>
      </c>
      <c r="D117" s="12">
        <f t="shared" si="53"/>
        <v>1820.1399999999999</v>
      </c>
      <c r="E117" s="16">
        <v>3.4279000000000002</v>
      </c>
      <c r="F117" s="13">
        <v>0.1067</v>
      </c>
      <c r="G117" s="13">
        <v>6.4000000000000003E-3</v>
      </c>
      <c r="H117" s="14">
        <v>1</v>
      </c>
      <c r="I117" s="18">
        <f t="shared" si="52"/>
        <v>3033.6409589840264</v>
      </c>
      <c r="J117" s="22">
        <f t="shared" si="54"/>
        <v>121.34786712888186</v>
      </c>
      <c r="K117" s="35">
        <f t="shared" si="43"/>
        <v>35.400060424423657</v>
      </c>
      <c r="L117" s="15">
        <f t="shared" si="55"/>
        <v>12.947817422651696</v>
      </c>
      <c r="M117" s="15">
        <f t="shared" si="56"/>
        <v>19.415302137497768</v>
      </c>
      <c r="N117" s="24">
        <f t="shared" si="57"/>
        <v>88.984747568732388</v>
      </c>
      <c r="O117" s="26">
        <f t="shared" si="44"/>
        <v>25.958968338846635</v>
      </c>
      <c r="P117" s="28">
        <f t="shared" si="58"/>
        <v>210.33261469761425</v>
      </c>
      <c r="Q117" s="30">
        <f t="shared" si="59"/>
        <v>61.359028763270295</v>
      </c>
      <c r="R117" s="22">
        <f t="shared" si="60"/>
        <v>182.0229150780832</v>
      </c>
      <c r="S117" s="35">
        <f t="shared" si="45"/>
        <v>53.100415729187894</v>
      </c>
      <c r="T117" s="15">
        <f t="shared" si="61"/>
        <v>19.421845038831478</v>
      </c>
      <c r="U117" s="15">
        <f t="shared" si="62"/>
        <v>19.415302137497768</v>
      </c>
      <c r="V117" s="27">
        <f t="shared" si="46"/>
        <v>143.18576790175396</v>
      </c>
      <c r="W117" s="27">
        <f t="shared" si="47"/>
        <v>41.770695732592536</v>
      </c>
      <c r="X117" s="15">
        <f t="shared" si="48"/>
        <v>325.20868297983714</v>
      </c>
      <c r="Y117" s="37">
        <f t="shared" si="63"/>
        <v>94.87111146178043</v>
      </c>
      <c r="Z117" s="32">
        <f t="shared" si="49"/>
        <v>17.700355304764237</v>
      </c>
      <c r="AA117" s="32">
        <f t="shared" si="50"/>
        <v>15.811727393745901</v>
      </c>
      <c r="AB117" s="33">
        <f t="shared" si="51"/>
        <v>33.512082698510142</v>
      </c>
    </row>
    <row r="118" spans="2:28" hidden="1">
      <c r="B118" s="10">
        <v>40575</v>
      </c>
      <c r="C118" s="11">
        <v>260.02</v>
      </c>
      <c r="D118" s="12">
        <f t="shared" si="53"/>
        <v>1820.1399999999999</v>
      </c>
      <c r="E118" s="16">
        <v>3.3820999999999999</v>
      </c>
      <c r="F118" s="13">
        <v>0.1067</v>
      </c>
      <c r="G118" s="13">
        <v>6.4000000000000003E-3</v>
      </c>
      <c r="H118" s="14">
        <v>1</v>
      </c>
      <c r="I118" s="18">
        <f t="shared" si="52"/>
        <v>3033.6409589840264</v>
      </c>
      <c r="J118" s="22">
        <f t="shared" si="54"/>
        <v>121.34786712888186</v>
      </c>
      <c r="K118" s="35">
        <f t="shared" si="43"/>
        <v>35.879443874776577</v>
      </c>
      <c r="L118" s="15">
        <f t="shared" si="55"/>
        <v>12.947817422651696</v>
      </c>
      <c r="M118" s="15">
        <f t="shared" si="56"/>
        <v>19.415302137497768</v>
      </c>
      <c r="N118" s="24">
        <f t="shared" si="57"/>
        <v>88.984747568732388</v>
      </c>
      <c r="O118" s="26">
        <f t="shared" si="44"/>
        <v>26.310501631747254</v>
      </c>
      <c r="P118" s="28">
        <f t="shared" si="58"/>
        <v>210.33261469761425</v>
      </c>
      <c r="Q118" s="30">
        <f t="shared" si="59"/>
        <v>62.189945506523834</v>
      </c>
      <c r="R118" s="22">
        <f t="shared" si="60"/>
        <v>182.0229150780832</v>
      </c>
      <c r="S118" s="35">
        <f t="shared" si="45"/>
        <v>53.819495307082349</v>
      </c>
      <c r="T118" s="15">
        <f t="shared" si="61"/>
        <v>19.421845038831478</v>
      </c>
      <c r="U118" s="15">
        <f t="shared" si="62"/>
        <v>19.415302137497768</v>
      </c>
      <c r="V118" s="27">
        <f t="shared" si="46"/>
        <v>143.18576790175396</v>
      </c>
      <c r="W118" s="27">
        <f t="shared" si="47"/>
        <v>42.336349576226006</v>
      </c>
      <c r="X118" s="15">
        <f t="shared" si="48"/>
        <v>325.20868297983714</v>
      </c>
      <c r="Y118" s="37">
        <f t="shared" si="63"/>
        <v>96.155844883308347</v>
      </c>
      <c r="Z118" s="32">
        <f t="shared" si="49"/>
        <v>17.940051432305772</v>
      </c>
      <c r="AA118" s="32">
        <f t="shared" si="50"/>
        <v>16.025847944478752</v>
      </c>
      <c r="AB118" s="33">
        <f t="shared" si="51"/>
        <v>33.96589937678452</v>
      </c>
    </row>
    <row r="119" spans="2:28" hidden="1">
      <c r="B119" s="10">
        <v>40544</v>
      </c>
      <c r="C119" s="11">
        <v>260.02</v>
      </c>
      <c r="D119" s="12">
        <f t="shared" si="53"/>
        <v>1820.1399999999999</v>
      </c>
      <c r="E119" s="16">
        <v>3.3443999999999998</v>
      </c>
      <c r="F119" s="13">
        <v>0.1067</v>
      </c>
      <c r="G119" s="13">
        <v>6.4000000000000003E-3</v>
      </c>
      <c r="H119" s="14">
        <v>1</v>
      </c>
      <c r="I119" s="18">
        <f t="shared" si="52"/>
        <v>3033.6409589840264</v>
      </c>
      <c r="J119" s="22">
        <f t="shared" si="54"/>
        <v>121.34786712888186</v>
      </c>
      <c r="K119" s="35">
        <f t="shared" si="43"/>
        <v>36.283897598637083</v>
      </c>
      <c r="L119" s="15">
        <f t="shared" si="55"/>
        <v>12.947817422651696</v>
      </c>
      <c r="M119" s="15">
        <f t="shared" si="56"/>
        <v>19.415302137497768</v>
      </c>
      <c r="N119" s="24">
        <f t="shared" si="57"/>
        <v>88.984747568732388</v>
      </c>
      <c r="O119" s="26">
        <f t="shared" si="44"/>
        <v>26.607088736016145</v>
      </c>
      <c r="P119" s="28">
        <f t="shared" si="58"/>
        <v>210.33261469761425</v>
      </c>
      <c r="Q119" s="30">
        <f t="shared" si="59"/>
        <v>62.890986334653228</v>
      </c>
      <c r="R119" s="22">
        <f t="shared" si="60"/>
        <v>182.0229150780832</v>
      </c>
      <c r="S119" s="35">
        <f t="shared" si="45"/>
        <v>54.426179607129292</v>
      </c>
      <c r="T119" s="15">
        <f t="shared" si="61"/>
        <v>19.421845038831478</v>
      </c>
      <c r="U119" s="15">
        <f t="shared" si="62"/>
        <v>19.415302137497768</v>
      </c>
      <c r="V119" s="27">
        <f t="shared" si="46"/>
        <v>143.18576790175396</v>
      </c>
      <c r="W119" s="27">
        <f t="shared" si="47"/>
        <v>42.813589254202242</v>
      </c>
      <c r="X119" s="15">
        <f t="shared" si="48"/>
        <v>325.20868297983714</v>
      </c>
      <c r="Y119" s="37">
        <f t="shared" si="63"/>
        <v>97.239768861331527</v>
      </c>
      <c r="Z119" s="32">
        <f t="shared" si="49"/>
        <v>18.142282008492209</v>
      </c>
      <c r="AA119" s="32">
        <f t="shared" si="50"/>
        <v>16.206500518186097</v>
      </c>
      <c r="AB119" s="33">
        <f t="shared" si="51"/>
        <v>34.348782526678306</v>
      </c>
    </row>
    <row r="120" spans="2:28" hidden="1">
      <c r="B120" s="10">
        <v>40513</v>
      </c>
      <c r="C120" s="11">
        <v>260.02</v>
      </c>
      <c r="D120" s="12">
        <f t="shared" si="53"/>
        <v>1820.1399999999999</v>
      </c>
      <c r="E120" s="16">
        <v>3.3574000000000002</v>
      </c>
      <c r="F120" s="13">
        <v>0.1067</v>
      </c>
      <c r="G120" s="13">
        <v>6.4000000000000003E-3</v>
      </c>
      <c r="H120" s="14">
        <v>1</v>
      </c>
      <c r="I120" s="18">
        <f t="shared" si="52"/>
        <v>3033.6409589840264</v>
      </c>
      <c r="J120" s="22">
        <f t="shared" si="54"/>
        <v>121.34786712888186</v>
      </c>
      <c r="K120" s="35">
        <f t="shared" si="43"/>
        <v>36.143404756323896</v>
      </c>
      <c r="L120" s="15">
        <f t="shared" si="55"/>
        <v>12.947817422651696</v>
      </c>
      <c r="M120" s="15">
        <f t="shared" si="56"/>
        <v>19.415302137497768</v>
      </c>
      <c r="N120" s="24">
        <f t="shared" si="57"/>
        <v>88.984747568732388</v>
      </c>
      <c r="O120" s="26">
        <f t="shared" si="44"/>
        <v>26.504064921883714</v>
      </c>
      <c r="P120" s="28">
        <f t="shared" si="58"/>
        <v>210.33261469761425</v>
      </c>
      <c r="Q120" s="30">
        <f t="shared" si="59"/>
        <v>62.647469678207614</v>
      </c>
      <c r="R120" s="22">
        <f t="shared" si="60"/>
        <v>182.0229150780832</v>
      </c>
      <c r="S120" s="35">
        <f t="shared" si="45"/>
        <v>54.215439053458987</v>
      </c>
      <c r="T120" s="15">
        <f t="shared" si="61"/>
        <v>19.421845038831478</v>
      </c>
      <c r="U120" s="15">
        <f t="shared" si="62"/>
        <v>19.415302137497768</v>
      </c>
      <c r="V120" s="27">
        <f t="shared" si="46"/>
        <v>143.18576790175396</v>
      </c>
      <c r="W120" s="27">
        <f t="shared" si="47"/>
        <v>42.647813159514492</v>
      </c>
      <c r="X120" s="15">
        <f t="shared" si="48"/>
        <v>325.20868297983714</v>
      </c>
      <c r="Y120" s="37">
        <f t="shared" si="63"/>
        <v>96.863252212973464</v>
      </c>
      <c r="Z120" s="32">
        <f t="shared" si="49"/>
        <v>18.07203429713509</v>
      </c>
      <c r="AA120" s="32">
        <f t="shared" si="50"/>
        <v>16.143748237630778</v>
      </c>
      <c r="AB120" s="33">
        <f t="shared" si="51"/>
        <v>34.215782534765864</v>
      </c>
    </row>
    <row r="121" spans="2:28" hidden="1">
      <c r="B121" s="10">
        <v>40483</v>
      </c>
      <c r="C121" s="11">
        <v>260.02</v>
      </c>
      <c r="D121" s="12">
        <f t="shared" si="53"/>
        <v>1820.1399999999999</v>
      </c>
      <c r="E121" s="16">
        <v>3.2778</v>
      </c>
      <c r="F121" s="13">
        <v>0.1067</v>
      </c>
      <c r="G121" s="13">
        <v>6.4000000000000003E-3</v>
      </c>
      <c r="H121" s="14">
        <v>1</v>
      </c>
      <c r="I121" s="18">
        <f t="shared" si="52"/>
        <v>3033.6409589840264</v>
      </c>
      <c r="J121" s="22">
        <f t="shared" si="54"/>
        <v>121.34786712888186</v>
      </c>
      <c r="K121" s="35">
        <f t="shared" si="43"/>
        <v>37.021132201135472</v>
      </c>
      <c r="L121" s="15">
        <f t="shared" si="55"/>
        <v>12.947817422651696</v>
      </c>
      <c r="M121" s="15">
        <f t="shared" si="56"/>
        <v>19.415302137497768</v>
      </c>
      <c r="N121" s="24">
        <f t="shared" si="57"/>
        <v>88.984747568732388</v>
      </c>
      <c r="O121" s="26">
        <f t="shared" si="44"/>
        <v>27.147705036528276</v>
      </c>
      <c r="P121" s="28">
        <f t="shared" si="58"/>
        <v>210.33261469761425</v>
      </c>
      <c r="Q121" s="30">
        <f t="shared" si="59"/>
        <v>64.168837237663752</v>
      </c>
      <c r="R121" s="22">
        <f t="shared" si="60"/>
        <v>182.0229150780832</v>
      </c>
      <c r="S121" s="35">
        <f t="shared" si="45"/>
        <v>55.532038281189578</v>
      </c>
      <c r="T121" s="15">
        <f t="shared" si="61"/>
        <v>19.421845038831478</v>
      </c>
      <c r="U121" s="15">
        <f t="shared" si="62"/>
        <v>19.415302137497768</v>
      </c>
      <c r="V121" s="27">
        <f t="shared" si="46"/>
        <v>143.18576790175396</v>
      </c>
      <c r="W121" s="27">
        <f t="shared" si="47"/>
        <v>43.683497437840614</v>
      </c>
      <c r="X121" s="15">
        <f t="shared" si="48"/>
        <v>325.20868297983714</v>
      </c>
      <c r="Y121" s="37">
        <f t="shared" si="63"/>
        <v>99.215535719030186</v>
      </c>
      <c r="Z121" s="32">
        <f t="shared" si="49"/>
        <v>18.510906080054106</v>
      </c>
      <c r="AA121" s="32">
        <f t="shared" si="50"/>
        <v>16.535792401312339</v>
      </c>
      <c r="AB121" s="33">
        <f t="shared" si="51"/>
        <v>35.046698481366448</v>
      </c>
    </row>
    <row r="122" spans="2:28" hidden="1">
      <c r="B122" s="10">
        <v>40452</v>
      </c>
      <c r="C122" s="11">
        <v>260.02</v>
      </c>
      <c r="D122" s="12">
        <f t="shared" si="53"/>
        <v>1820.1399999999999</v>
      </c>
      <c r="E122" s="16">
        <v>3.2433999999999998</v>
      </c>
      <c r="F122" s="13">
        <v>0.1067</v>
      </c>
      <c r="G122" s="13">
        <v>6.4000000000000003E-3</v>
      </c>
      <c r="H122" s="14">
        <v>1</v>
      </c>
      <c r="I122" s="18">
        <f t="shared" si="52"/>
        <v>3033.6409589840264</v>
      </c>
      <c r="J122" s="22">
        <f t="shared" si="54"/>
        <v>121.34786712888186</v>
      </c>
      <c r="K122" s="35">
        <f t="shared" si="43"/>
        <v>37.413784031843704</v>
      </c>
      <c r="L122" s="15">
        <f t="shared" si="55"/>
        <v>12.947817422651696</v>
      </c>
      <c r="M122" s="15">
        <f t="shared" si="56"/>
        <v>19.415302137497768</v>
      </c>
      <c r="N122" s="24">
        <f t="shared" si="57"/>
        <v>88.984747568732388</v>
      </c>
      <c r="O122" s="26">
        <f t="shared" si="44"/>
        <v>27.435637777866557</v>
      </c>
      <c r="P122" s="28">
        <f t="shared" si="58"/>
        <v>210.33261469761425</v>
      </c>
      <c r="Q122" s="30">
        <f t="shared" si="59"/>
        <v>64.849421809710265</v>
      </c>
      <c r="R122" s="22">
        <f t="shared" si="60"/>
        <v>182.0229150780832</v>
      </c>
      <c r="S122" s="35">
        <f t="shared" si="45"/>
        <v>56.121019633126721</v>
      </c>
      <c r="T122" s="15">
        <f t="shared" si="61"/>
        <v>19.421845038831478</v>
      </c>
      <c r="U122" s="15">
        <f t="shared" si="62"/>
        <v>19.415302137497768</v>
      </c>
      <c r="V122" s="27">
        <f t="shared" si="46"/>
        <v>143.18576790175396</v>
      </c>
      <c r="W122" s="27">
        <f t="shared" si="47"/>
        <v>44.146811340492683</v>
      </c>
      <c r="X122" s="15">
        <f t="shared" si="48"/>
        <v>325.20868297983714</v>
      </c>
      <c r="Y122" s="37">
        <f t="shared" si="63"/>
        <v>100.2678309736194</v>
      </c>
      <c r="Z122" s="32">
        <f t="shared" si="49"/>
        <v>18.707235601283017</v>
      </c>
      <c r="AA122" s="32">
        <f t="shared" si="50"/>
        <v>16.711173562626126</v>
      </c>
      <c r="AB122" s="33">
        <f t="shared" si="51"/>
        <v>35.418409163909146</v>
      </c>
    </row>
    <row r="123" spans="2:28" hidden="1">
      <c r="B123" s="10">
        <v>40422</v>
      </c>
      <c r="C123" s="11">
        <v>249.1</v>
      </c>
      <c r="D123" s="12">
        <f t="shared" si="53"/>
        <v>1743.7</v>
      </c>
      <c r="E123" s="16">
        <v>3.1909999999999998</v>
      </c>
      <c r="F123" s="13">
        <v>0.1067</v>
      </c>
      <c r="G123" s="13">
        <v>6.4000000000000003E-3</v>
      </c>
      <c r="H123" s="14">
        <v>1</v>
      </c>
      <c r="I123" s="18">
        <f t="shared" si="52"/>
        <v>3033.6409589840264</v>
      </c>
      <c r="J123" s="22">
        <f t="shared" si="54"/>
        <v>125.16986712888185</v>
      </c>
      <c r="K123" s="35">
        <f t="shared" si="43"/>
        <v>39.225906339355014</v>
      </c>
      <c r="L123" s="15">
        <f t="shared" si="55"/>
        <v>13.355624822651693</v>
      </c>
      <c r="M123" s="15">
        <f t="shared" si="56"/>
        <v>19.415302137497768</v>
      </c>
      <c r="N123" s="24">
        <f t="shared" si="57"/>
        <v>92.398940168732395</v>
      </c>
      <c r="O123" s="26">
        <f t="shared" si="44"/>
        <v>28.956107856074084</v>
      </c>
      <c r="P123" s="28">
        <f t="shared" si="58"/>
        <v>217.56880729761423</v>
      </c>
      <c r="Q123" s="30">
        <f t="shared" si="59"/>
        <v>68.18201419542909</v>
      </c>
      <c r="R123" s="22">
        <f t="shared" si="60"/>
        <v>189.66691507808315</v>
      </c>
      <c r="S123" s="35">
        <f t="shared" si="45"/>
        <v>59.438080563485791</v>
      </c>
      <c r="T123" s="15">
        <f t="shared" si="61"/>
        <v>20.237459838831473</v>
      </c>
      <c r="U123" s="15">
        <f t="shared" si="62"/>
        <v>19.415302137497768</v>
      </c>
      <c r="V123" s="27">
        <f t="shared" si="46"/>
        <v>150.01415310175389</v>
      </c>
      <c r="W123" s="27">
        <f t="shared" si="47"/>
        <v>47.011643090490097</v>
      </c>
      <c r="X123" s="15">
        <f t="shared" si="48"/>
        <v>339.68106817983704</v>
      </c>
      <c r="Y123" s="37">
        <f t="shared" si="63"/>
        <v>106.44972365397589</v>
      </c>
      <c r="Z123" s="32">
        <f t="shared" si="49"/>
        <v>20.212174224130777</v>
      </c>
      <c r="AA123" s="32">
        <f t="shared" si="50"/>
        <v>18.055535234416013</v>
      </c>
      <c r="AB123" s="33">
        <f t="shared" si="51"/>
        <v>38.26770945854679</v>
      </c>
    </row>
    <row r="124" spans="2:28" hidden="1">
      <c r="B124" s="10">
        <v>40391</v>
      </c>
      <c r="C124" s="11">
        <v>249.1</v>
      </c>
      <c r="D124" s="12">
        <f t="shared" si="53"/>
        <v>1743.7</v>
      </c>
      <c r="E124" s="16">
        <v>3.1265000000000001</v>
      </c>
      <c r="F124" s="13">
        <v>0.1067</v>
      </c>
      <c r="G124" s="13">
        <v>6.4000000000000003E-3</v>
      </c>
      <c r="H124" s="14">
        <v>1</v>
      </c>
      <c r="I124" s="18">
        <f t="shared" si="52"/>
        <v>3033.6409589840264</v>
      </c>
      <c r="J124" s="22">
        <f t="shared" si="54"/>
        <v>125.16986712888185</v>
      </c>
      <c r="K124" s="35">
        <f t="shared" si="43"/>
        <v>40.035140613747593</v>
      </c>
      <c r="L124" s="15">
        <f t="shared" si="55"/>
        <v>13.355624822651693</v>
      </c>
      <c r="M124" s="15">
        <f t="shared" si="56"/>
        <v>19.415302137497768</v>
      </c>
      <c r="N124" s="24">
        <f t="shared" si="57"/>
        <v>92.398940168732395</v>
      </c>
      <c r="O124" s="26">
        <f t="shared" si="44"/>
        <v>29.553475185905132</v>
      </c>
      <c r="P124" s="28">
        <f t="shared" si="58"/>
        <v>217.56880729761423</v>
      </c>
      <c r="Q124" s="30">
        <f t="shared" si="59"/>
        <v>69.588615799652715</v>
      </c>
      <c r="R124" s="22">
        <f t="shared" si="60"/>
        <v>189.66691507808315</v>
      </c>
      <c r="S124" s="35">
        <f t="shared" si="45"/>
        <v>60.664293963883942</v>
      </c>
      <c r="T124" s="15">
        <f t="shared" si="61"/>
        <v>20.237459838831473</v>
      </c>
      <c r="U124" s="15">
        <f t="shared" si="62"/>
        <v>19.415302137497768</v>
      </c>
      <c r="V124" s="27">
        <f t="shared" si="46"/>
        <v>150.01415310175389</v>
      </c>
      <c r="W124" s="27">
        <f t="shared" si="47"/>
        <v>47.981497873581922</v>
      </c>
      <c r="X124" s="15">
        <f t="shared" si="48"/>
        <v>339.68106817983704</v>
      </c>
      <c r="Y124" s="37">
        <f t="shared" si="63"/>
        <v>108.64579183746586</v>
      </c>
      <c r="Z124" s="32">
        <f t="shared" si="49"/>
        <v>20.629153350136349</v>
      </c>
      <c r="AA124" s="32">
        <f t="shared" si="50"/>
        <v>18.428022687676791</v>
      </c>
      <c r="AB124" s="33">
        <f t="shared" si="51"/>
        <v>39.057176037813136</v>
      </c>
    </row>
    <row r="125" spans="2:28" hidden="1">
      <c r="B125" s="10">
        <v>40360</v>
      </c>
      <c r="C125" s="11">
        <v>249.1</v>
      </c>
      <c r="D125" s="12">
        <f t="shared" ref="D125:D135" si="64">C125*7</f>
        <v>1743.7</v>
      </c>
      <c r="E125" s="16">
        <v>3.0851000000000002</v>
      </c>
      <c r="F125" s="13">
        <v>0.1067</v>
      </c>
      <c r="G125" s="13">
        <v>6.4000000000000003E-3</v>
      </c>
      <c r="H125" s="14">
        <v>1</v>
      </c>
      <c r="I125" s="18">
        <f t="shared" si="52"/>
        <v>3033.6409589840264</v>
      </c>
      <c r="J125" s="22">
        <f t="shared" si="54"/>
        <v>125.16986712888185</v>
      </c>
      <c r="K125" s="35">
        <f t="shared" ref="K125:K135" si="65">J125/E125</f>
        <v>40.572385701883839</v>
      </c>
      <c r="L125" s="15">
        <f t="shared" ref="L125:L135" si="66">F125*J125</f>
        <v>13.355624822651693</v>
      </c>
      <c r="M125" s="15">
        <f t="shared" ref="M125:M135" si="67">G125*I125</f>
        <v>19.415302137497768</v>
      </c>
      <c r="N125" s="24">
        <f t="shared" ref="N125:N135" si="68">J125-L125-M125</f>
        <v>92.398940168732395</v>
      </c>
      <c r="O125" s="26">
        <f t="shared" ref="O125:O135" si="69">N125/E125</f>
        <v>29.950063261720004</v>
      </c>
      <c r="P125" s="28">
        <f t="shared" ref="P125:P135" si="70">N125+J125</f>
        <v>217.56880729761423</v>
      </c>
      <c r="Q125" s="30">
        <f t="shared" ref="Q125:Q135" si="71">P125/E125</f>
        <v>70.52244896360385</v>
      </c>
      <c r="R125" s="22">
        <f t="shared" ref="R125:R135" si="72">(I125*0.02)+((I125-D125)*0.1)</f>
        <v>189.66691507808315</v>
      </c>
      <c r="S125" s="35">
        <f t="shared" ref="S125:S135" si="73">R125/E125</f>
        <v>61.478368635727577</v>
      </c>
      <c r="T125" s="15">
        <f t="shared" ref="T125:T135" si="74">F125*R125</f>
        <v>20.237459838831473</v>
      </c>
      <c r="U125" s="15">
        <f t="shared" ref="U125:U135" si="75">G125*I125</f>
        <v>19.415302137497768</v>
      </c>
      <c r="V125" s="27">
        <f t="shared" ref="V125:V135" si="76">R125-T125-U125</f>
        <v>150.01415310175389</v>
      </c>
      <c r="W125" s="27">
        <f t="shared" ref="W125:W135" si="77">V125/E125</f>
        <v>48.625377816522601</v>
      </c>
      <c r="X125" s="15">
        <f t="shared" ref="X125:X135" si="78">R125+V125</f>
        <v>339.68106817983704</v>
      </c>
      <c r="Y125" s="37">
        <f t="shared" ref="Y125:Y135" si="79">X125/E125</f>
        <v>110.10374645225018</v>
      </c>
      <c r="Z125" s="32">
        <f t="shared" ref="Z125:Z135" si="80">S125-K125</f>
        <v>20.905982933843738</v>
      </c>
      <c r="AA125" s="32">
        <f t="shared" ref="AA125:AA135" si="81">W125-O125</f>
        <v>18.675314554802597</v>
      </c>
      <c r="AB125" s="33">
        <f t="shared" ref="AB125:AB135" si="82">AA125+Z125</f>
        <v>39.581297488646335</v>
      </c>
    </row>
    <row r="126" spans="2:28" hidden="1">
      <c r="B126" s="10">
        <v>40330</v>
      </c>
      <c r="C126" s="11">
        <v>249.1</v>
      </c>
      <c r="D126" s="12">
        <f t="shared" si="64"/>
        <v>1743.7</v>
      </c>
      <c r="E126" s="16">
        <v>3.0095999999999998</v>
      </c>
      <c r="F126" s="13">
        <v>0.1067</v>
      </c>
      <c r="G126" s="13">
        <v>6.4000000000000003E-3</v>
      </c>
      <c r="H126" s="14">
        <v>1</v>
      </c>
      <c r="I126" s="18">
        <f t="shared" si="52"/>
        <v>3033.6409589840264</v>
      </c>
      <c r="J126" s="22">
        <f t="shared" si="54"/>
        <v>125.16986712888185</v>
      </c>
      <c r="K126" s="35">
        <f t="shared" si="65"/>
        <v>41.590200401675254</v>
      </c>
      <c r="L126" s="15">
        <f t="shared" si="66"/>
        <v>13.355624822651693</v>
      </c>
      <c r="M126" s="15">
        <f t="shared" si="67"/>
        <v>19.415302137497768</v>
      </c>
      <c r="N126" s="24">
        <f t="shared" si="68"/>
        <v>92.398940168732395</v>
      </c>
      <c r="O126" s="26">
        <f t="shared" si="69"/>
        <v>30.70140223575638</v>
      </c>
      <c r="P126" s="28">
        <f t="shared" si="70"/>
        <v>217.56880729761423</v>
      </c>
      <c r="Q126" s="30">
        <f t="shared" si="71"/>
        <v>72.291602637431637</v>
      </c>
      <c r="R126" s="22">
        <f t="shared" si="72"/>
        <v>189.66691507808315</v>
      </c>
      <c r="S126" s="35">
        <f t="shared" si="73"/>
        <v>63.020638981287597</v>
      </c>
      <c r="T126" s="15">
        <f t="shared" si="74"/>
        <v>20.237459838831473</v>
      </c>
      <c r="U126" s="15">
        <f t="shared" si="75"/>
        <v>19.415302137497768</v>
      </c>
      <c r="V126" s="27">
        <f t="shared" si="76"/>
        <v>150.01415310175389</v>
      </c>
      <c r="W126" s="27">
        <f t="shared" si="77"/>
        <v>49.845213018924078</v>
      </c>
      <c r="X126" s="15">
        <f t="shared" si="78"/>
        <v>339.68106817983704</v>
      </c>
      <c r="Y126" s="37">
        <f t="shared" si="79"/>
        <v>112.86585200021167</v>
      </c>
      <c r="Z126" s="32">
        <f t="shared" si="80"/>
        <v>21.430438579612343</v>
      </c>
      <c r="AA126" s="32">
        <f t="shared" si="81"/>
        <v>19.143810783167698</v>
      </c>
      <c r="AB126" s="33">
        <f t="shared" si="82"/>
        <v>40.574249362780037</v>
      </c>
    </row>
    <row r="127" spans="2:28" hidden="1">
      <c r="B127" s="10">
        <v>40299</v>
      </c>
      <c r="C127" s="11">
        <v>249.1</v>
      </c>
      <c r="D127" s="12">
        <f t="shared" si="64"/>
        <v>1743.7</v>
      </c>
      <c r="E127" s="16">
        <v>2.9992000000000001</v>
      </c>
      <c r="F127" s="13">
        <v>0.1067</v>
      </c>
      <c r="G127" s="13">
        <v>6.4000000000000003E-3</v>
      </c>
      <c r="H127" s="14">
        <v>1.0526</v>
      </c>
      <c r="I127" s="18">
        <f t="shared" si="52"/>
        <v>2882.0453723959972</v>
      </c>
      <c r="J127" s="22">
        <f t="shared" si="54"/>
        <v>114.55817606771981</v>
      </c>
      <c r="K127" s="35">
        <f t="shared" si="65"/>
        <v>38.196244354401109</v>
      </c>
      <c r="L127" s="15">
        <f t="shared" si="66"/>
        <v>12.223357386425704</v>
      </c>
      <c r="M127" s="15">
        <f t="shared" si="67"/>
        <v>18.445090383334382</v>
      </c>
      <c r="N127" s="24">
        <f t="shared" si="68"/>
        <v>83.889728297959721</v>
      </c>
      <c r="O127" s="26">
        <f t="shared" si="69"/>
        <v>27.970701619751839</v>
      </c>
      <c r="P127" s="28">
        <f t="shared" si="70"/>
        <v>198.44790436567953</v>
      </c>
      <c r="Q127" s="30">
        <f t="shared" si="71"/>
        <v>66.166945974152952</v>
      </c>
      <c r="R127" s="22">
        <f t="shared" si="72"/>
        <v>171.47544468751965</v>
      </c>
      <c r="S127" s="35">
        <f t="shared" si="73"/>
        <v>57.173727889943869</v>
      </c>
      <c r="T127" s="15">
        <f t="shared" si="74"/>
        <v>18.296429948158348</v>
      </c>
      <c r="U127" s="15">
        <f t="shared" si="75"/>
        <v>18.445090383334382</v>
      </c>
      <c r="V127" s="27">
        <f t="shared" si="76"/>
        <v>134.73392435602693</v>
      </c>
      <c r="W127" s="27">
        <f t="shared" si="77"/>
        <v>44.923287662052189</v>
      </c>
      <c r="X127" s="15">
        <f t="shared" si="78"/>
        <v>306.20936904354659</v>
      </c>
      <c r="Y127" s="37">
        <f t="shared" si="79"/>
        <v>102.09701555199605</v>
      </c>
      <c r="Z127" s="32">
        <f t="shared" si="80"/>
        <v>18.97748353554276</v>
      </c>
      <c r="AA127" s="32">
        <f t="shared" si="81"/>
        <v>16.95258604230035</v>
      </c>
      <c r="AB127" s="33">
        <f t="shared" si="82"/>
        <v>35.930069577843113</v>
      </c>
    </row>
    <row r="128" spans="2:28" hidden="1">
      <c r="B128" s="10">
        <v>40269</v>
      </c>
      <c r="C128" s="11">
        <v>249.1</v>
      </c>
      <c r="D128" s="12">
        <f t="shared" si="64"/>
        <v>1743.7</v>
      </c>
      <c r="E128" s="16">
        <v>3.0358999999999998</v>
      </c>
      <c r="F128" s="13">
        <v>0.1067</v>
      </c>
      <c r="G128" s="13">
        <v>6.4000000000000003E-3</v>
      </c>
      <c r="H128" s="14">
        <v>1</v>
      </c>
      <c r="I128" s="18">
        <f t="shared" si="52"/>
        <v>2882.0453723959972</v>
      </c>
      <c r="J128" s="22">
        <f t="shared" si="54"/>
        <v>114.55817606771981</v>
      </c>
      <c r="K128" s="35">
        <f t="shared" si="65"/>
        <v>37.73450247627386</v>
      </c>
      <c r="L128" s="15">
        <f t="shared" si="66"/>
        <v>12.223357386425704</v>
      </c>
      <c r="M128" s="15">
        <f t="shared" si="67"/>
        <v>18.445090383334382</v>
      </c>
      <c r="N128" s="24">
        <f t="shared" si="68"/>
        <v>83.889728297959721</v>
      </c>
      <c r="O128" s="26">
        <f t="shared" si="69"/>
        <v>27.632572976039963</v>
      </c>
      <c r="P128" s="28">
        <f t="shared" si="70"/>
        <v>198.44790436567953</v>
      </c>
      <c r="Q128" s="30">
        <f t="shared" si="71"/>
        <v>65.367075452313827</v>
      </c>
      <c r="R128" s="22">
        <f t="shared" si="72"/>
        <v>171.47544468751965</v>
      </c>
      <c r="S128" s="35">
        <f t="shared" si="73"/>
        <v>56.482573433749351</v>
      </c>
      <c r="T128" s="15">
        <f t="shared" si="74"/>
        <v>18.296429948158348</v>
      </c>
      <c r="U128" s="15">
        <f t="shared" si="75"/>
        <v>18.445090383334382</v>
      </c>
      <c r="V128" s="27">
        <f t="shared" si="76"/>
        <v>134.73392435602693</v>
      </c>
      <c r="W128" s="27">
        <f t="shared" si="77"/>
        <v>44.380224762352825</v>
      </c>
      <c r="X128" s="15">
        <f t="shared" si="78"/>
        <v>306.20936904354659</v>
      </c>
      <c r="Y128" s="37">
        <f t="shared" si="79"/>
        <v>100.86279819610218</v>
      </c>
      <c r="Z128" s="32">
        <f t="shared" si="80"/>
        <v>18.748070957475491</v>
      </c>
      <c r="AA128" s="32">
        <f t="shared" si="81"/>
        <v>16.747651786312861</v>
      </c>
      <c r="AB128" s="33">
        <f t="shared" si="82"/>
        <v>35.495722743788349</v>
      </c>
    </row>
    <row r="129" spans="2:28" hidden="1">
      <c r="B129" s="10">
        <v>40238</v>
      </c>
      <c r="C129" s="11">
        <v>249.1</v>
      </c>
      <c r="D129" s="12">
        <f t="shared" si="64"/>
        <v>1743.7</v>
      </c>
      <c r="E129" s="16">
        <v>3.0192000000000001</v>
      </c>
      <c r="F129" s="13">
        <v>0.1176</v>
      </c>
      <c r="G129" s="13">
        <v>7.1000000000000004E-3</v>
      </c>
      <c r="H129" s="14">
        <v>1</v>
      </c>
      <c r="I129" s="18">
        <f t="shared" si="52"/>
        <v>2882.0453723959972</v>
      </c>
      <c r="J129" s="22">
        <f t="shared" si="54"/>
        <v>114.55817606771981</v>
      </c>
      <c r="K129" s="35">
        <f t="shared" si="65"/>
        <v>37.943222068004708</v>
      </c>
      <c r="L129" s="15">
        <f t="shared" si="66"/>
        <v>13.472041505563849</v>
      </c>
      <c r="M129" s="15">
        <f t="shared" si="67"/>
        <v>20.462522144011583</v>
      </c>
      <c r="N129" s="24">
        <f t="shared" si="68"/>
        <v>80.623612418144376</v>
      </c>
      <c r="O129" s="26">
        <f t="shared" si="69"/>
        <v>26.70363421374681</v>
      </c>
      <c r="P129" s="28">
        <f t="shared" si="70"/>
        <v>195.18178848586419</v>
      </c>
      <c r="Q129" s="30">
        <f t="shared" si="71"/>
        <v>64.646856281751511</v>
      </c>
      <c r="R129" s="22">
        <f t="shared" si="72"/>
        <v>171.47544468751965</v>
      </c>
      <c r="S129" s="35">
        <f t="shared" si="73"/>
        <v>56.794993603444503</v>
      </c>
      <c r="T129" s="15">
        <f t="shared" si="74"/>
        <v>20.165512295252309</v>
      </c>
      <c r="U129" s="15">
        <f t="shared" si="75"/>
        <v>20.462522144011583</v>
      </c>
      <c r="V129" s="27">
        <f t="shared" si="76"/>
        <v>130.84741024825576</v>
      </c>
      <c r="W129" s="27">
        <f t="shared" si="77"/>
        <v>43.338437416618888</v>
      </c>
      <c r="X129" s="15">
        <f t="shared" si="78"/>
        <v>302.32285493577541</v>
      </c>
      <c r="Y129" s="37">
        <f t="shared" si="79"/>
        <v>100.1334310200634</v>
      </c>
      <c r="Z129" s="32">
        <f t="shared" si="80"/>
        <v>18.851771535439795</v>
      </c>
      <c r="AA129" s="32">
        <f t="shared" si="81"/>
        <v>16.634803202872078</v>
      </c>
      <c r="AB129" s="33">
        <f t="shared" si="82"/>
        <v>35.486574738311873</v>
      </c>
    </row>
    <row r="130" spans="2:28" hidden="1">
      <c r="B130" s="10">
        <v>40210</v>
      </c>
      <c r="C130" s="11">
        <v>249.1</v>
      </c>
      <c r="D130" s="12">
        <f t="shared" si="64"/>
        <v>1743.7</v>
      </c>
      <c r="E130" s="16">
        <v>2.9399000000000002</v>
      </c>
      <c r="F130" s="13">
        <v>0.1176</v>
      </c>
      <c r="G130" s="13">
        <v>7.1000000000000004E-3</v>
      </c>
      <c r="H130" s="14">
        <v>1</v>
      </c>
      <c r="I130" s="18">
        <f t="shared" si="52"/>
        <v>2882.0453723959972</v>
      </c>
      <c r="J130" s="22">
        <f t="shared" si="54"/>
        <v>114.55817606771981</v>
      </c>
      <c r="K130" s="35">
        <f t="shared" si="65"/>
        <v>38.966691407095411</v>
      </c>
      <c r="L130" s="15">
        <f t="shared" si="66"/>
        <v>13.472041505563849</v>
      </c>
      <c r="M130" s="15">
        <f t="shared" si="67"/>
        <v>20.462522144011583</v>
      </c>
      <c r="N130" s="24">
        <f t="shared" si="68"/>
        <v>80.623612418144376</v>
      </c>
      <c r="O130" s="26">
        <f t="shared" si="69"/>
        <v>27.423930207879305</v>
      </c>
      <c r="P130" s="28">
        <f t="shared" si="70"/>
        <v>195.18178848586419</v>
      </c>
      <c r="Q130" s="30">
        <f t="shared" si="71"/>
        <v>66.390621614974719</v>
      </c>
      <c r="R130" s="22">
        <f t="shared" si="72"/>
        <v>171.47544468751965</v>
      </c>
      <c r="S130" s="35">
        <f t="shared" si="73"/>
        <v>58.32696509660861</v>
      </c>
      <c r="T130" s="15">
        <f t="shared" si="74"/>
        <v>20.165512295252309</v>
      </c>
      <c r="U130" s="15">
        <f t="shared" si="75"/>
        <v>20.462522144011583</v>
      </c>
      <c r="V130" s="27">
        <f t="shared" si="76"/>
        <v>130.84741024825576</v>
      </c>
      <c r="W130" s="27">
        <f t="shared" si="77"/>
        <v>44.50743571150575</v>
      </c>
      <c r="X130" s="15">
        <f t="shared" si="78"/>
        <v>302.32285493577541</v>
      </c>
      <c r="Y130" s="37">
        <f t="shared" si="79"/>
        <v>102.83440080811435</v>
      </c>
      <c r="Z130" s="32">
        <f t="shared" si="80"/>
        <v>19.3602736895132</v>
      </c>
      <c r="AA130" s="32">
        <f t="shared" si="81"/>
        <v>17.083505503626444</v>
      </c>
      <c r="AB130" s="33">
        <f t="shared" si="82"/>
        <v>36.443779193139648</v>
      </c>
    </row>
    <row r="131" spans="2:28" hidden="1">
      <c r="B131" s="10">
        <v>40179</v>
      </c>
      <c r="C131" s="11">
        <v>249.1</v>
      </c>
      <c r="D131" s="12">
        <f t="shared" si="64"/>
        <v>1743.7</v>
      </c>
      <c r="E131" s="16">
        <v>2.8938000000000001</v>
      </c>
      <c r="F131" s="13">
        <v>0.1176</v>
      </c>
      <c r="G131" s="13">
        <v>7.1000000000000004E-3</v>
      </c>
      <c r="H131" s="14">
        <v>1.01</v>
      </c>
      <c r="I131" s="18">
        <f t="shared" si="52"/>
        <v>2853.510269699007</v>
      </c>
      <c r="J131" s="22">
        <f t="shared" si="54"/>
        <v>112.56071887893049</v>
      </c>
      <c r="K131" s="35">
        <f t="shared" si="65"/>
        <v>38.897200524891311</v>
      </c>
      <c r="L131" s="15">
        <f t="shared" si="66"/>
        <v>13.237140540162224</v>
      </c>
      <c r="M131" s="15">
        <f t="shared" si="67"/>
        <v>20.259922914862951</v>
      </c>
      <c r="N131" s="24">
        <f t="shared" si="68"/>
        <v>79.063655423905303</v>
      </c>
      <c r="O131" s="26">
        <f t="shared" si="69"/>
        <v>27.32174145549288</v>
      </c>
      <c r="P131" s="28">
        <f t="shared" si="70"/>
        <v>191.6243743028358</v>
      </c>
      <c r="Q131" s="30">
        <f t="shared" si="71"/>
        <v>66.218941980384201</v>
      </c>
      <c r="R131" s="22">
        <f t="shared" si="72"/>
        <v>168.05123236388084</v>
      </c>
      <c r="S131" s="35">
        <f t="shared" si="73"/>
        <v>58.072856577469359</v>
      </c>
      <c r="T131" s="15">
        <f t="shared" si="74"/>
        <v>19.762824925992387</v>
      </c>
      <c r="U131" s="15">
        <f t="shared" si="75"/>
        <v>20.259922914862951</v>
      </c>
      <c r="V131" s="27">
        <f t="shared" si="76"/>
        <v>128.0284845230255</v>
      </c>
      <c r="W131" s="27">
        <f t="shared" si="77"/>
        <v>44.242340356287748</v>
      </c>
      <c r="X131" s="15">
        <f t="shared" si="78"/>
        <v>296.07971688690634</v>
      </c>
      <c r="Y131" s="37">
        <f t="shared" si="79"/>
        <v>102.31519693375711</v>
      </c>
      <c r="Z131" s="32">
        <f t="shared" si="80"/>
        <v>19.175656052578049</v>
      </c>
      <c r="AA131" s="32">
        <f t="shared" si="81"/>
        <v>16.920598900794868</v>
      </c>
      <c r="AB131" s="33">
        <f t="shared" si="82"/>
        <v>36.09625495337292</v>
      </c>
    </row>
    <row r="132" spans="2:28" hidden="1">
      <c r="B132" s="10">
        <v>40148</v>
      </c>
      <c r="C132" s="11">
        <v>249.1</v>
      </c>
      <c r="D132" s="12">
        <f t="shared" si="64"/>
        <v>1743.7</v>
      </c>
      <c r="E132" s="16">
        <v>2.8925000000000001</v>
      </c>
      <c r="F132" s="13">
        <v>0.1176</v>
      </c>
      <c r="G132" s="13">
        <v>7.1000000000000004E-3</v>
      </c>
      <c r="H132" s="14">
        <v>1</v>
      </c>
      <c r="I132" s="18">
        <f t="shared" si="52"/>
        <v>2853.510269699007</v>
      </c>
      <c r="J132" s="22">
        <f t="shared" si="54"/>
        <v>112.56071887893049</v>
      </c>
      <c r="K132" s="35">
        <f t="shared" si="65"/>
        <v>38.914682412767668</v>
      </c>
      <c r="L132" s="15">
        <f t="shared" si="66"/>
        <v>13.237140540162224</v>
      </c>
      <c r="M132" s="15">
        <f t="shared" si="67"/>
        <v>20.259922914862951</v>
      </c>
      <c r="N132" s="24">
        <f t="shared" si="68"/>
        <v>79.063655423905303</v>
      </c>
      <c r="O132" s="26">
        <f t="shared" si="69"/>
        <v>27.334020889854902</v>
      </c>
      <c r="P132" s="28">
        <f t="shared" si="70"/>
        <v>191.6243743028358</v>
      </c>
      <c r="Q132" s="30">
        <f t="shared" si="71"/>
        <v>66.248703302622573</v>
      </c>
      <c r="R132" s="22">
        <f t="shared" si="72"/>
        <v>168.05123236388084</v>
      </c>
      <c r="S132" s="35">
        <f t="shared" si="73"/>
        <v>58.098956737728898</v>
      </c>
      <c r="T132" s="15">
        <f t="shared" si="74"/>
        <v>19.762824925992387</v>
      </c>
      <c r="U132" s="15">
        <f t="shared" si="75"/>
        <v>20.259922914862951</v>
      </c>
      <c r="V132" s="27">
        <f t="shared" si="76"/>
        <v>128.0284845230255</v>
      </c>
      <c r="W132" s="27">
        <f t="shared" si="77"/>
        <v>44.262224554200692</v>
      </c>
      <c r="X132" s="15">
        <f t="shared" si="78"/>
        <v>296.07971688690634</v>
      </c>
      <c r="Y132" s="37">
        <f t="shared" si="79"/>
        <v>102.36118129192958</v>
      </c>
      <c r="Z132" s="32">
        <f t="shared" si="80"/>
        <v>19.18427432496123</v>
      </c>
      <c r="AA132" s="32">
        <f t="shared" si="81"/>
        <v>16.928203664345791</v>
      </c>
      <c r="AB132" s="33">
        <f t="shared" si="82"/>
        <v>36.112477989307024</v>
      </c>
    </row>
    <row r="133" spans="2:28" hidden="1">
      <c r="B133" s="10">
        <v>40118</v>
      </c>
      <c r="C133" s="11">
        <v>249.1</v>
      </c>
      <c r="D133" s="12">
        <f t="shared" si="64"/>
        <v>1743.7</v>
      </c>
      <c r="E133" s="16">
        <v>2.8696000000000002</v>
      </c>
      <c r="F133" s="13">
        <v>0.1176</v>
      </c>
      <c r="G133" s="13">
        <v>7.1000000000000004E-3</v>
      </c>
      <c r="H133" s="14">
        <v>1</v>
      </c>
      <c r="I133" s="18">
        <f t="shared" si="52"/>
        <v>2853.510269699007</v>
      </c>
      <c r="J133" s="22">
        <f t="shared" si="54"/>
        <v>112.56071887893049</v>
      </c>
      <c r="K133" s="35">
        <f t="shared" si="65"/>
        <v>39.225229606541149</v>
      </c>
      <c r="L133" s="15">
        <f t="shared" si="66"/>
        <v>13.237140540162224</v>
      </c>
      <c r="M133" s="15">
        <f t="shared" si="67"/>
        <v>20.259922914862951</v>
      </c>
      <c r="N133" s="24">
        <f t="shared" si="68"/>
        <v>79.063655423905303</v>
      </c>
      <c r="O133" s="26">
        <f t="shared" si="69"/>
        <v>27.55215201557893</v>
      </c>
      <c r="P133" s="28">
        <f t="shared" si="70"/>
        <v>191.6243743028358</v>
      </c>
      <c r="Q133" s="30">
        <f t="shared" si="71"/>
        <v>66.777381622120089</v>
      </c>
      <c r="R133" s="22">
        <f t="shared" si="72"/>
        <v>168.05123236388084</v>
      </c>
      <c r="S133" s="35">
        <f t="shared" si="73"/>
        <v>58.562598398341521</v>
      </c>
      <c r="T133" s="15">
        <f t="shared" si="74"/>
        <v>19.762824925992387</v>
      </c>
      <c r="U133" s="15">
        <f t="shared" si="75"/>
        <v>20.259922914862951</v>
      </c>
      <c r="V133" s="27">
        <f t="shared" si="76"/>
        <v>128.0284845230255</v>
      </c>
      <c r="W133" s="27">
        <f t="shared" si="77"/>
        <v>44.61544623746358</v>
      </c>
      <c r="X133" s="15">
        <f t="shared" si="78"/>
        <v>296.07971688690634</v>
      </c>
      <c r="Y133" s="37">
        <f t="shared" si="79"/>
        <v>103.17804463580511</v>
      </c>
      <c r="Z133" s="32">
        <f t="shared" si="80"/>
        <v>19.337368791800372</v>
      </c>
      <c r="AA133" s="32">
        <f t="shared" si="81"/>
        <v>17.06329422188465</v>
      </c>
      <c r="AB133" s="33">
        <f t="shared" si="82"/>
        <v>36.400663013685019</v>
      </c>
    </row>
    <row r="134" spans="2:28" hidden="1">
      <c r="B134" s="10">
        <v>40087</v>
      </c>
      <c r="C134" s="11">
        <v>241.9</v>
      </c>
      <c r="D134" s="12">
        <f t="shared" si="64"/>
        <v>1693.3</v>
      </c>
      <c r="E134" s="16">
        <v>2.798</v>
      </c>
      <c r="F134" s="13">
        <v>0.1176</v>
      </c>
      <c r="G134" s="13">
        <v>7.1000000000000004E-3</v>
      </c>
      <c r="H134" s="14">
        <v>1</v>
      </c>
      <c r="I134" s="18">
        <f t="shared" si="52"/>
        <v>2853.510269699007</v>
      </c>
      <c r="J134" s="22">
        <f t="shared" si="54"/>
        <v>115.0807188789305</v>
      </c>
      <c r="K134" s="35">
        <f t="shared" si="65"/>
        <v>41.129635053227481</v>
      </c>
      <c r="L134" s="15">
        <f t="shared" si="66"/>
        <v>13.533492540162227</v>
      </c>
      <c r="M134" s="15">
        <f t="shared" si="67"/>
        <v>20.259922914862951</v>
      </c>
      <c r="N134" s="24">
        <f t="shared" si="68"/>
        <v>81.287303423905314</v>
      </c>
      <c r="O134" s="26">
        <f t="shared" si="69"/>
        <v>29.051931173661657</v>
      </c>
      <c r="P134" s="28">
        <f t="shared" si="70"/>
        <v>196.36802230283581</v>
      </c>
      <c r="Q134" s="30">
        <f t="shared" si="71"/>
        <v>70.181566226889132</v>
      </c>
      <c r="R134" s="22">
        <f t="shared" si="72"/>
        <v>173.09123236388086</v>
      </c>
      <c r="S134" s="35">
        <f t="shared" si="73"/>
        <v>61.862484761930254</v>
      </c>
      <c r="T134" s="15">
        <f t="shared" si="74"/>
        <v>20.355528925992388</v>
      </c>
      <c r="U134" s="15">
        <f t="shared" si="75"/>
        <v>20.259922914862951</v>
      </c>
      <c r="V134" s="27">
        <f t="shared" si="76"/>
        <v>132.47578052302552</v>
      </c>
      <c r="W134" s="27">
        <f t="shared" si="77"/>
        <v>47.346597756620987</v>
      </c>
      <c r="X134" s="15">
        <f t="shared" si="78"/>
        <v>305.56701288690635</v>
      </c>
      <c r="Y134" s="37">
        <f t="shared" si="79"/>
        <v>109.20908251855123</v>
      </c>
      <c r="Z134" s="32">
        <f t="shared" si="80"/>
        <v>20.732849708702773</v>
      </c>
      <c r="AA134" s="32">
        <f t="shared" si="81"/>
        <v>18.29466658295933</v>
      </c>
      <c r="AB134" s="33">
        <f t="shared" si="82"/>
        <v>39.027516291662103</v>
      </c>
    </row>
    <row r="135" spans="2:28" hidden="1">
      <c r="B135" s="10">
        <v>40057</v>
      </c>
      <c r="C135" s="11">
        <v>241.9</v>
      </c>
      <c r="D135" s="12">
        <f t="shared" si="64"/>
        <v>1693.3</v>
      </c>
      <c r="E135" s="16">
        <v>2.8117999999999999</v>
      </c>
      <c r="F135" s="13">
        <v>0.1176</v>
      </c>
      <c r="G135" s="13">
        <v>7.1000000000000004E-3</v>
      </c>
      <c r="H135" s="14">
        <v>1</v>
      </c>
      <c r="I135" s="18">
        <f t="shared" si="52"/>
        <v>2853.510269699007</v>
      </c>
      <c r="J135" s="22">
        <f t="shared" si="54"/>
        <v>115.0807188789305</v>
      </c>
      <c r="K135" s="35">
        <f t="shared" si="65"/>
        <v>40.92777540327566</v>
      </c>
      <c r="L135" s="15">
        <f t="shared" si="66"/>
        <v>13.533492540162227</v>
      </c>
      <c r="M135" s="15">
        <f t="shared" si="67"/>
        <v>20.259922914862951</v>
      </c>
      <c r="N135" s="24">
        <f t="shared" si="68"/>
        <v>81.287303423905314</v>
      </c>
      <c r="O135" s="26">
        <f t="shared" si="69"/>
        <v>28.909347543888369</v>
      </c>
      <c r="P135" s="28">
        <f t="shared" si="70"/>
        <v>196.36802230283581</v>
      </c>
      <c r="Q135" s="30">
        <f t="shared" si="71"/>
        <v>69.837122947164033</v>
      </c>
      <c r="R135" s="22">
        <f t="shared" si="72"/>
        <v>173.09123236388086</v>
      </c>
      <c r="S135" s="35">
        <f t="shared" si="73"/>
        <v>61.558870603841264</v>
      </c>
      <c r="T135" s="15">
        <f t="shared" si="74"/>
        <v>20.355528925992388</v>
      </c>
      <c r="U135" s="15">
        <f t="shared" si="75"/>
        <v>20.259922914862951</v>
      </c>
      <c r="V135" s="27">
        <f t="shared" si="76"/>
        <v>132.47578052302552</v>
      </c>
      <c r="W135" s="27">
        <f t="shared" si="77"/>
        <v>47.114225948867464</v>
      </c>
      <c r="X135" s="15">
        <f t="shared" si="78"/>
        <v>305.56701288690635</v>
      </c>
      <c r="Y135" s="37">
        <f t="shared" si="79"/>
        <v>108.67309655270871</v>
      </c>
      <c r="Z135" s="32">
        <f t="shared" si="80"/>
        <v>20.631095200565603</v>
      </c>
      <c r="AA135" s="32">
        <f t="shared" si="81"/>
        <v>18.204878404979095</v>
      </c>
      <c r="AB135" s="33">
        <f t="shared" si="82"/>
        <v>38.835973605544694</v>
      </c>
    </row>
    <row r="136" spans="2:28" hidden="1"/>
    <row r="137" spans="2:28" hidden="1"/>
  </sheetData>
  <sheetProtection sheet="1" objects="1" scenarios="1"/>
  <sortState ref="B16:I124">
    <sortCondition descending="1" ref="B16:B124"/>
  </sortState>
  <mergeCells count="6">
    <mergeCell ref="B1:H1"/>
    <mergeCell ref="B2:E2"/>
    <mergeCell ref="B3:E3"/>
    <mergeCell ref="B10:H10"/>
    <mergeCell ref="R14:Y14"/>
    <mergeCell ref="J14:Q14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de perda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Bittencourt</dc:creator>
  <cp:lastModifiedBy>Valeria</cp:lastModifiedBy>
  <cp:lastPrinted>2019-09-17T13:00:34Z</cp:lastPrinted>
  <dcterms:created xsi:type="dcterms:W3CDTF">2019-09-16T11:44:53Z</dcterms:created>
  <dcterms:modified xsi:type="dcterms:W3CDTF">2019-09-17T15:32:10Z</dcterms:modified>
</cp:coreProperties>
</file>